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harshjain/Downloads/"/>
    </mc:Choice>
  </mc:AlternateContent>
  <xr:revisionPtr revIDLastSave="0" documentId="8_{B614B1A4-283C-284E-9D13-CE90333C2993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  <workbookView xWindow="0" yWindow="0" windowWidth="28800" windowHeight="18000" xr2:uid="{00000000-000D-0000-FFFF-FFFF01000000}"/>
  </bookViews>
  <sheets>
    <sheet name="EQUITY SEGMENT" sheetId="1" r:id="rId1"/>
    <sheet name="F&amp;O SEGMENT" sheetId="2" r:id="rId2"/>
    <sheet name="SUMMA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7" i="2"/>
  <c r="J4" i="2"/>
  <c r="J5" i="2"/>
  <c r="I5" i="2" s="1"/>
  <c r="J6" i="2"/>
  <c r="C6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4" i="2"/>
  <c r="M18" i="2"/>
  <c r="M7" i="2"/>
  <c r="H9" i="1"/>
  <c r="K4" i="2"/>
  <c r="K9" i="2"/>
  <c r="H4" i="1"/>
  <c r="J4" i="1"/>
  <c r="K4" i="1"/>
  <c r="L4" i="1" s="1"/>
  <c r="N4" i="1"/>
  <c r="O4" i="1"/>
  <c r="P4" i="1" s="1"/>
  <c r="R4" i="1"/>
  <c r="S4" i="1"/>
  <c r="H5" i="1"/>
  <c r="J5" i="1"/>
  <c r="K5" i="1"/>
  <c r="L5" i="1" s="1"/>
  <c r="N5" i="1"/>
  <c r="O5" i="1"/>
  <c r="R5" i="1"/>
  <c r="S5" i="1"/>
  <c r="H6" i="1"/>
  <c r="J6" i="1"/>
  <c r="K6" i="1"/>
  <c r="L6" i="1" s="1"/>
  <c r="N6" i="1"/>
  <c r="O6" i="1"/>
  <c r="R6" i="1"/>
  <c r="S6" i="1"/>
  <c r="H7" i="1"/>
  <c r="J7" i="1"/>
  <c r="K7" i="1"/>
  <c r="L7" i="1" s="1"/>
  <c r="N7" i="1"/>
  <c r="O7" i="1"/>
  <c r="P7" i="1" s="1"/>
  <c r="R7" i="1"/>
  <c r="S7" i="1"/>
  <c r="H8" i="1"/>
  <c r="J8" i="1"/>
  <c r="K8" i="1"/>
  <c r="L8" i="1" s="1"/>
  <c r="N8" i="1"/>
  <c r="O8" i="1"/>
  <c r="P8" i="1"/>
  <c r="R8" i="1"/>
  <c r="S8" i="1"/>
  <c r="J9" i="1"/>
  <c r="K9" i="1"/>
  <c r="L9" i="1" s="1"/>
  <c r="N9" i="1"/>
  <c r="O9" i="1"/>
  <c r="P9" i="1"/>
  <c r="R9" i="1"/>
  <c r="S9" i="1"/>
  <c r="H10" i="1"/>
  <c r="J10" i="1"/>
  <c r="K10" i="1"/>
  <c r="L10" i="1" s="1"/>
  <c r="N10" i="1"/>
  <c r="O10" i="1"/>
  <c r="P10" i="1"/>
  <c r="R10" i="1"/>
  <c r="S10" i="1"/>
  <c r="H11" i="1"/>
  <c r="J11" i="1"/>
  <c r="K11" i="1"/>
  <c r="L11" i="1" s="1"/>
  <c r="N11" i="1"/>
  <c r="O11" i="1"/>
  <c r="P11" i="1"/>
  <c r="R11" i="1"/>
  <c r="S11" i="1"/>
  <c r="H12" i="1"/>
  <c r="J12" i="1"/>
  <c r="K12" i="1"/>
  <c r="L12" i="1" s="1"/>
  <c r="N12" i="1"/>
  <c r="O12" i="1"/>
  <c r="P12" i="1"/>
  <c r="R12" i="1"/>
  <c r="S12" i="1"/>
  <c r="H13" i="1"/>
  <c r="J13" i="1"/>
  <c r="K13" i="1"/>
  <c r="L13" i="1" s="1"/>
  <c r="N13" i="1"/>
  <c r="O13" i="1"/>
  <c r="P13" i="1"/>
  <c r="R13" i="1"/>
  <c r="S13" i="1"/>
  <c r="H14" i="1"/>
  <c r="J14" i="1"/>
  <c r="K14" i="1"/>
  <c r="L14" i="1" s="1"/>
  <c r="N14" i="1"/>
  <c r="O14" i="1"/>
  <c r="P14" i="1"/>
  <c r="R14" i="1"/>
  <c r="S14" i="1"/>
  <c r="H15" i="1"/>
  <c r="J15" i="1"/>
  <c r="K15" i="1"/>
  <c r="L15" i="1" s="1"/>
  <c r="N15" i="1"/>
  <c r="O15" i="1"/>
  <c r="P15" i="1"/>
  <c r="R15" i="1"/>
  <c r="S15" i="1"/>
  <c r="H16" i="1"/>
  <c r="J16" i="1"/>
  <c r="K16" i="1"/>
  <c r="L16" i="1" s="1"/>
  <c r="N16" i="1"/>
  <c r="O16" i="1"/>
  <c r="P16" i="1"/>
  <c r="R16" i="1"/>
  <c r="S16" i="1"/>
  <c r="H17" i="1"/>
  <c r="J17" i="1"/>
  <c r="K17" i="1"/>
  <c r="L17" i="1" s="1"/>
  <c r="N17" i="1"/>
  <c r="O17" i="1"/>
  <c r="P17" i="1"/>
  <c r="R17" i="1"/>
  <c r="S17" i="1"/>
  <c r="H18" i="1"/>
  <c r="J18" i="1"/>
  <c r="K18" i="1"/>
  <c r="L18" i="1" s="1"/>
  <c r="N18" i="1"/>
  <c r="O18" i="1"/>
  <c r="P18" i="1"/>
  <c r="R18" i="1"/>
  <c r="S18" i="1"/>
  <c r="H19" i="1"/>
  <c r="J19" i="1"/>
  <c r="K19" i="1"/>
  <c r="L19" i="1" s="1"/>
  <c r="N19" i="1"/>
  <c r="O19" i="1"/>
  <c r="P19" i="1"/>
  <c r="R19" i="1"/>
  <c r="S19" i="1"/>
  <c r="H20" i="1"/>
  <c r="J20" i="1"/>
  <c r="K20" i="1"/>
  <c r="L20" i="1" s="1"/>
  <c r="N20" i="1"/>
  <c r="O20" i="1"/>
  <c r="P20" i="1"/>
  <c r="R20" i="1"/>
  <c r="S20" i="1"/>
  <c r="H21" i="1"/>
  <c r="J21" i="1"/>
  <c r="K21" i="1"/>
  <c r="L21" i="1" s="1"/>
  <c r="N21" i="1"/>
  <c r="O21" i="1"/>
  <c r="P21" i="1"/>
  <c r="R21" i="1"/>
  <c r="S21" i="1"/>
  <c r="H22" i="1"/>
  <c r="J22" i="1"/>
  <c r="K22" i="1"/>
  <c r="L22" i="1" s="1"/>
  <c r="N22" i="1"/>
  <c r="O22" i="1"/>
  <c r="P22" i="1"/>
  <c r="R22" i="1"/>
  <c r="S22" i="1"/>
  <c r="H23" i="1"/>
  <c r="J23" i="1"/>
  <c r="K23" i="1"/>
  <c r="L23" i="1" s="1"/>
  <c r="N23" i="1"/>
  <c r="O23" i="1"/>
  <c r="P23" i="1"/>
  <c r="R23" i="1"/>
  <c r="S23" i="1"/>
  <c r="H24" i="1"/>
  <c r="J24" i="1"/>
  <c r="K24" i="1"/>
  <c r="L24" i="1"/>
  <c r="N24" i="1"/>
  <c r="O24" i="1"/>
  <c r="P24" i="1"/>
  <c r="R24" i="1"/>
  <c r="S24" i="1"/>
  <c r="H25" i="1"/>
  <c r="J25" i="1"/>
  <c r="K25" i="1"/>
  <c r="L25" i="1" s="1"/>
  <c r="N25" i="1"/>
  <c r="O25" i="1"/>
  <c r="P25" i="1"/>
  <c r="R25" i="1"/>
  <c r="S25" i="1"/>
  <c r="H26" i="1"/>
  <c r="J26" i="1"/>
  <c r="K26" i="1"/>
  <c r="L26" i="1" s="1"/>
  <c r="N26" i="1"/>
  <c r="O26" i="1"/>
  <c r="P26" i="1"/>
  <c r="R26" i="1"/>
  <c r="S26" i="1"/>
  <c r="H27" i="1"/>
  <c r="J27" i="1"/>
  <c r="K27" i="1"/>
  <c r="L27" i="1" s="1"/>
  <c r="N27" i="1"/>
  <c r="O27" i="1"/>
  <c r="P27" i="1"/>
  <c r="R27" i="1"/>
  <c r="S27" i="1"/>
  <c r="H28" i="1"/>
  <c r="J28" i="1"/>
  <c r="K28" i="1"/>
  <c r="L28" i="1" s="1"/>
  <c r="N28" i="1"/>
  <c r="O28" i="1"/>
  <c r="P28" i="1"/>
  <c r="R28" i="1"/>
  <c r="S28" i="1"/>
  <c r="H29" i="1"/>
  <c r="J29" i="1"/>
  <c r="K29" i="1"/>
  <c r="L29" i="1" s="1"/>
  <c r="N29" i="1"/>
  <c r="O29" i="1"/>
  <c r="P29" i="1"/>
  <c r="R29" i="1"/>
  <c r="S29" i="1"/>
  <c r="H30" i="1"/>
  <c r="J30" i="1"/>
  <c r="K30" i="1"/>
  <c r="L30" i="1" s="1"/>
  <c r="N30" i="1"/>
  <c r="O30" i="1"/>
  <c r="P30" i="1"/>
  <c r="R30" i="1"/>
  <c r="S30" i="1"/>
  <c r="H31" i="1"/>
  <c r="J31" i="1"/>
  <c r="K31" i="1"/>
  <c r="L31" i="1" s="1"/>
  <c r="N31" i="1"/>
  <c r="O31" i="1"/>
  <c r="P31" i="1"/>
  <c r="R31" i="1"/>
  <c r="S31" i="1"/>
  <c r="H32" i="1"/>
  <c r="J32" i="1"/>
  <c r="K32" i="1"/>
  <c r="L32" i="1" s="1"/>
  <c r="N32" i="1"/>
  <c r="O32" i="1"/>
  <c r="P32" i="1"/>
  <c r="R32" i="1"/>
  <c r="S32" i="1"/>
  <c r="H33" i="1"/>
  <c r="J33" i="1"/>
  <c r="K33" i="1"/>
  <c r="L33" i="1" s="1"/>
  <c r="N33" i="1"/>
  <c r="O33" i="1"/>
  <c r="P33" i="1"/>
  <c r="R33" i="1"/>
  <c r="S33" i="1"/>
  <c r="H34" i="1"/>
  <c r="J34" i="1"/>
  <c r="K34" i="1"/>
  <c r="L34" i="1" s="1"/>
  <c r="N34" i="1"/>
  <c r="O34" i="1"/>
  <c r="P34" i="1"/>
  <c r="R34" i="1"/>
  <c r="S34" i="1"/>
  <c r="H35" i="1"/>
  <c r="J35" i="1"/>
  <c r="K35" i="1"/>
  <c r="L35" i="1" s="1"/>
  <c r="N35" i="1"/>
  <c r="O35" i="1"/>
  <c r="P35" i="1"/>
  <c r="R35" i="1"/>
  <c r="S35" i="1"/>
  <c r="H36" i="1"/>
  <c r="J36" i="1"/>
  <c r="K36" i="1"/>
  <c r="L36" i="1"/>
  <c r="N36" i="1"/>
  <c r="O36" i="1"/>
  <c r="P36" i="1"/>
  <c r="R36" i="1"/>
  <c r="S36" i="1"/>
  <c r="H37" i="1"/>
  <c r="J37" i="1"/>
  <c r="K37" i="1"/>
  <c r="L37" i="1" s="1"/>
  <c r="N37" i="1"/>
  <c r="O37" i="1"/>
  <c r="P37" i="1"/>
  <c r="R37" i="1"/>
  <c r="S37" i="1"/>
  <c r="H38" i="1"/>
  <c r="J38" i="1"/>
  <c r="K38" i="1"/>
  <c r="L38" i="1" s="1"/>
  <c r="N38" i="1"/>
  <c r="O38" i="1"/>
  <c r="P38" i="1"/>
  <c r="R38" i="1"/>
  <c r="S38" i="1"/>
  <c r="H39" i="1"/>
  <c r="J39" i="1"/>
  <c r="K39" i="1"/>
  <c r="L39" i="1" s="1"/>
  <c r="N39" i="1"/>
  <c r="O39" i="1"/>
  <c r="P39" i="1"/>
  <c r="R39" i="1"/>
  <c r="S39" i="1"/>
  <c r="H40" i="1"/>
  <c r="J40" i="1"/>
  <c r="K40" i="1"/>
  <c r="L40" i="1" s="1"/>
  <c r="N40" i="1"/>
  <c r="O40" i="1"/>
  <c r="P40" i="1"/>
  <c r="R40" i="1"/>
  <c r="S40" i="1"/>
  <c r="H41" i="1"/>
  <c r="J41" i="1"/>
  <c r="K41" i="1"/>
  <c r="L41" i="1" s="1"/>
  <c r="N41" i="1"/>
  <c r="O41" i="1"/>
  <c r="P41" i="1"/>
  <c r="R41" i="1"/>
  <c r="S41" i="1"/>
  <c r="H42" i="1"/>
  <c r="J42" i="1"/>
  <c r="K42" i="1"/>
  <c r="L42" i="1" s="1"/>
  <c r="N42" i="1"/>
  <c r="O42" i="1"/>
  <c r="P42" i="1"/>
  <c r="R42" i="1"/>
  <c r="S42" i="1"/>
  <c r="H43" i="1"/>
  <c r="J43" i="1"/>
  <c r="K43" i="1"/>
  <c r="L43" i="1" s="1"/>
  <c r="N43" i="1"/>
  <c r="O43" i="1"/>
  <c r="P43" i="1"/>
  <c r="R43" i="1"/>
  <c r="S43" i="1"/>
  <c r="H44" i="1"/>
  <c r="J44" i="1"/>
  <c r="K44" i="1"/>
  <c r="L44" i="1" s="1"/>
  <c r="N44" i="1"/>
  <c r="O44" i="1"/>
  <c r="P44" i="1"/>
  <c r="R44" i="1"/>
  <c r="S44" i="1"/>
  <c r="H45" i="1"/>
  <c r="J45" i="1"/>
  <c r="K45" i="1"/>
  <c r="L45" i="1" s="1"/>
  <c r="N45" i="1"/>
  <c r="O45" i="1"/>
  <c r="P45" i="1"/>
  <c r="R45" i="1"/>
  <c r="S45" i="1"/>
  <c r="H46" i="1"/>
  <c r="J46" i="1"/>
  <c r="K46" i="1"/>
  <c r="L46" i="1"/>
  <c r="N46" i="1"/>
  <c r="O46" i="1"/>
  <c r="P46" i="1"/>
  <c r="R46" i="1"/>
  <c r="S46" i="1"/>
  <c r="H47" i="1"/>
  <c r="J47" i="1"/>
  <c r="K47" i="1"/>
  <c r="L47" i="1" s="1"/>
  <c r="N47" i="1"/>
  <c r="O47" i="1"/>
  <c r="P47" i="1"/>
  <c r="R47" i="1"/>
  <c r="S47" i="1"/>
  <c r="H48" i="1"/>
  <c r="J48" i="1"/>
  <c r="K48" i="1"/>
  <c r="L48" i="1"/>
  <c r="N48" i="1"/>
  <c r="O48" i="1"/>
  <c r="P48" i="1"/>
  <c r="R48" i="1"/>
  <c r="S48" i="1"/>
  <c r="H49" i="1"/>
  <c r="J49" i="1"/>
  <c r="K49" i="1"/>
  <c r="L49" i="1" s="1"/>
  <c r="N49" i="1"/>
  <c r="O49" i="1"/>
  <c r="P49" i="1"/>
  <c r="R49" i="1"/>
  <c r="S49" i="1"/>
  <c r="H50" i="1"/>
  <c r="J50" i="1"/>
  <c r="K50" i="1"/>
  <c r="L50" i="1"/>
  <c r="N50" i="1"/>
  <c r="O50" i="1"/>
  <c r="P50" i="1"/>
  <c r="R50" i="1"/>
  <c r="S50" i="1"/>
  <c r="H51" i="1"/>
  <c r="J51" i="1"/>
  <c r="K51" i="1"/>
  <c r="L51" i="1" s="1"/>
  <c r="N51" i="1"/>
  <c r="O51" i="1"/>
  <c r="P51" i="1"/>
  <c r="R51" i="1"/>
  <c r="S51" i="1"/>
  <c r="H52" i="1"/>
  <c r="J52" i="1"/>
  <c r="K52" i="1"/>
  <c r="L52" i="1" s="1"/>
  <c r="N52" i="1"/>
  <c r="O52" i="1"/>
  <c r="P52" i="1"/>
  <c r="R52" i="1"/>
  <c r="S52" i="1"/>
  <c r="H53" i="1"/>
  <c r="J53" i="1"/>
  <c r="K53" i="1"/>
  <c r="L53" i="1" s="1"/>
  <c r="N53" i="1"/>
  <c r="O53" i="1"/>
  <c r="P53" i="1"/>
  <c r="R53" i="1"/>
  <c r="S53" i="1"/>
  <c r="H54" i="1"/>
  <c r="J54" i="1"/>
  <c r="K54" i="1"/>
  <c r="L54" i="1" s="1"/>
  <c r="N54" i="1"/>
  <c r="O54" i="1"/>
  <c r="P54" i="1"/>
  <c r="R54" i="1"/>
  <c r="S54" i="1"/>
  <c r="H55" i="1"/>
  <c r="J55" i="1"/>
  <c r="K55" i="1"/>
  <c r="L55" i="1" s="1"/>
  <c r="N55" i="1"/>
  <c r="O55" i="1"/>
  <c r="P55" i="1"/>
  <c r="R55" i="1"/>
  <c r="S55" i="1"/>
  <c r="H56" i="1"/>
  <c r="J56" i="1"/>
  <c r="K56" i="1"/>
  <c r="L56" i="1" s="1"/>
  <c r="N56" i="1"/>
  <c r="O56" i="1"/>
  <c r="P56" i="1"/>
  <c r="R56" i="1"/>
  <c r="S56" i="1"/>
  <c r="H57" i="1"/>
  <c r="J57" i="1"/>
  <c r="K57" i="1"/>
  <c r="L57" i="1" s="1"/>
  <c r="N57" i="1"/>
  <c r="O57" i="1"/>
  <c r="P57" i="1"/>
  <c r="R57" i="1"/>
  <c r="S57" i="1"/>
  <c r="H58" i="1"/>
  <c r="J58" i="1"/>
  <c r="K58" i="1"/>
  <c r="L58" i="1"/>
  <c r="N58" i="1"/>
  <c r="O58" i="1"/>
  <c r="P58" i="1"/>
  <c r="R58" i="1"/>
  <c r="S58" i="1"/>
  <c r="H59" i="1"/>
  <c r="J59" i="1"/>
  <c r="K59" i="1"/>
  <c r="L59" i="1" s="1"/>
  <c r="N59" i="1"/>
  <c r="O59" i="1"/>
  <c r="P59" i="1"/>
  <c r="R59" i="1"/>
  <c r="S59" i="1"/>
  <c r="H60" i="1"/>
  <c r="J60" i="1"/>
  <c r="K60" i="1"/>
  <c r="L60" i="1" s="1"/>
  <c r="N60" i="1"/>
  <c r="O60" i="1"/>
  <c r="P60" i="1"/>
  <c r="R60" i="1"/>
  <c r="S60" i="1"/>
  <c r="H61" i="1"/>
  <c r="J61" i="1"/>
  <c r="K61" i="1"/>
  <c r="L61" i="1" s="1"/>
  <c r="N61" i="1"/>
  <c r="O61" i="1"/>
  <c r="P61" i="1"/>
  <c r="R61" i="1"/>
  <c r="S61" i="1"/>
  <c r="H62" i="1"/>
  <c r="J62" i="1"/>
  <c r="K62" i="1"/>
  <c r="L62" i="1" s="1"/>
  <c r="N62" i="1"/>
  <c r="O62" i="1"/>
  <c r="P62" i="1"/>
  <c r="R62" i="1"/>
  <c r="S62" i="1"/>
  <c r="H63" i="1"/>
  <c r="J63" i="1"/>
  <c r="K63" i="1"/>
  <c r="L63" i="1" s="1"/>
  <c r="N63" i="1"/>
  <c r="O63" i="1"/>
  <c r="P63" i="1"/>
  <c r="R63" i="1"/>
  <c r="S63" i="1"/>
  <c r="H64" i="1"/>
  <c r="J64" i="1"/>
  <c r="K64" i="1"/>
  <c r="L64" i="1" s="1"/>
  <c r="N64" i="1"/>
  <c r="O64" i="1"/>
  <c r="P64" i="1"/>
  <c r="R64" i="1"/>
  <c r="S64" i="1"/>
  <c r="H65" i="1"/>
  <c r="J65" i="1"/>
  <c r="K65" i="1"/>
  <c r="L65" i="1" s="1"/>
  <c r="N65" i="1"/>
  <c r="O65" i="1"/>
  <c r="P65" i="1"/>
  <c r="R65" i="1"/>
  <c r="S65" i="1"/>
  <c r="H66" i="1"/>
  <c r="J66" i="1"/>
  <c r="K66" i="1"/>
  <c r="L66" i="1" s="1"/>
  <c r="N66" i="1"/>
  <c r="O66" i="1"/>
  <c r="P66" i="1"/>
  <c r="R66" i="1"/>
  <c r="S66" i="1"/>
  <c r="H67" i="1"/>
  <c r="J67" i="1"/>
  <c r="K67" i="1"/>
  <c r="L67" i="1" s="1"/>
  <c r="N67" i="1"/>
  <c r="O67" i="1"/>
  <c r="P67" i="1"/>
  <c r="R67" i="1"/>
  <c r="S67" i="1"/>
  <c r="H68" i="1"/>
  <c r="J68" i="1"/>
  <c r="K68" i="1"/>
  <c r="L68" i="1" s="1"/>
  <c r="N68" i="1"/>
  <c r="O68" i="1"/>
  <c r="P68" i="1"/>
  <c r="R68" i="1"/>
  <c r="S68" i="1"/>
  <c r="H69" i="1"/>
  <c r="J69" i="1"/>
  <c r="K69" i="1"/>
  <c r="L69" i="1" s="1"/>
  <c r="N69" i="1"/>
  <c r="O69" i="1"/>
  <c r="P69" i="1"/>
  <c r="R69" i="1"/>
  <c r="S69" i="1"/>
  <c r="H70" i="1"/>
  <c r="J70" i="1"/>
  <c r="K70" i="1"/>
  <c r="L70" i="1"/>
  <c r="N70" i="1"/>
  <c r="O70" i="1"/>
  <c r="P70" i="1"/>
  <c r="R70" i="1"/>
  <c r="S70" i="1"/>
  <c r="H71" i="1"/>
  <c r="J71" i="1"/>
  <c r="K71" i="1"/>
  <c r="L71" i="1"/>
  <c r="N71" i="1"/>
  <c r="O71" i="1"/>
  <c r="P71" i="1"/>
  <c r="R71" i="1"/>
  <c r="S71" i="1"/>
  <c r="H72" i="1"/>
  <c r="J72" i="1"/>
  <c r="K72" i="1"/>
  <c r="L72" i="1" s="1"/>
  <c r="N72" i="1"/>
  <c r="O72" i="1"/>
  <c r="P72" i="1"/>
  <c r="R72" i="1"/>
  <c r="S72" i="1"/>
  <c r="H73" i="1"/>
  <c r="J73" i="1"/>
  <c r="K73" i="1"/>
  <c r="L73" i="1" s="1"/>
  <c r="N73" i="1"/>
  <c r="O73" i="1"/>
  <c r="P73" i="1"/>
  <c r="R73" i="1"/>
  <c r="S73" i="1"/>
  <c r="H74" i="1"/>
  <c r="J74" i="1"/>
  <c r="K74" i="1"/>
  <c r="L74" i="1"/>
  <c r="N74" i="1"/>
  <c r="O74" i="1"/>
  <c r="P74" i="1"/>
  <c r="R74" i="1"/>
  <c r="S74" i="1"/>
  <c r="H75" i="1"/>
  <c r="J75" i="1"/>
  <c r="K75" i="1"/>
  <c r="L75" i="1" s="1"/>
  <c r="N75" i="1"/>
  <c r="O75" i="1"/>
  <c r="P75" i="1"/>
  <c r="R75" i="1"/>
  <c r="S75" i="1"/>
  <c r="H76" i="1"/>
  <c r="J76" i="1"/>
  <c r="K76" i="1"/>
  <c r="L76" i="1" s="1"/>
  <c r="N76" i="1"/>
  <c r="O76" i="1"/>
  <c r="P76" i="1"/>
  <c r="R76" i="1"/>
  <c r="S76" i="1"/>
  <c r="H77" i="1"/>
  <c r="J77" i="1"/>
  <c r="K77" i="1"/>
  <c r="L77" i="1" s="1"/>
  <c r="N77" i="1"/>
  <c r="O77" i="1"/>
  <c r="P77" i="1"/>
  <c r="R77" i="1"/>
  <c r="S77" i="1"/>
  <c r="H78" i="1"/>
  <c r="J78" i="1"/>
  <c r="K78" i="1"/>
  <c r="L78" i="1" s="1"/>
  <c r="N78" i="1"/>
  <c r="O78" i="1"/>
  <c r="P78" i="1"/>
  <c r="R78" i="1"/>
  <c r="S78" i="1"/>
  <c r="H79" i="1"/>
  <c r="J79" i="1"/>
  <c r="K79" i="1"/>
  <c r="L79" i="1" s="1"/>
  <c r="N79" i="1"/>
  <c r="O79" i="1"/>
  <c r="P79" i="1"/>
  <c r="R79" i="1"/>
  <c r="S79" i="1"/>
  <c r="H80" i="1"/>
  <c r="J80" i="1"/>
  <c r="K80" i="1"/>
  <c r="L80" i="1" s="1"/>
  <c r="N80" i="1"/>
  <c r="O80" i="1"/>
  <c r="P80" i="1"/>
  <c r="R80" i="1"/>
  <c r="S80" i="1"/>
  <c r="H81" i="1"/>
  <c r="J81" i="1"/>
  <c r="K81" i="1"/>
  <c r="L81" i="1" s="1"/>
  <c r="N81" i="1"/>
  <c r="O81" i="1"/>
  <c r="P81" i="1"/>
  <c r="R81" i="1"/>
  <c r="S81" i="1"/>
  <c r="H82" i="1"/>
  <c r="J82" i="1"/>
  <c r="K82" i="1"/>
  <c r="L82" i="1"/>
  <c r="N82" i="1"/>
  <c r="O82" i="1"/>
  <c r="P82" i="1"/>
  <c r="R82" i="1"/>
  <c r="S82" i="1"/>
  <c r="H83" i="1"/>
  <c r="J83" i="1"/>
  <c r="K83" i="1"/>
  <c r="L83" i="1" s="1"/>
  <c r="N83" i="1"/>
  <c r="O83" i="1"/>
  <c r="P83" i="1"/>
  <c r="R83" i="1"/>
  <c r="S83" i="1"/>
  <c r="H84" i="1"/>
  <c r="J84" i="1"/>
  <c r="K84" i="1"/>
  <c r="L84" i="1" s="1"/>
  <c r="N84" i="1"/>
  <c r="O84" i="1"/>
  <c r="P84" i="1"/>
  <c r="R84" i="1"/>
  <c r="S84" i="1"/>
  <c r="H85" i="1"/>
  <c r="J85" i="1"/>
  <c r="K85" i="1"/>
  <c r="L85" i="1" s="1"/>
  <c r="N85" i="1"/>
  <c r="O85" i="1"/>
  <c r="P85" i="1"/>
  <c r="R85" i="1"/>
  <c r="S85" i="1"/>
  <c r="H86" i="1"/>
  <c r="J86" i="1"/>
  <c r="K86" i="1"/>
  <c r="L86" i="1" s="1"/>
  <c r="N86" i="1"/>
  <c r="O86" i="1"/>
  <c r="P86" i="1"/>
  <c r="R86" i="1"/>
  <c r="S86" i="1"/>
  <c r="H87" i="1"/>
  <c r="J87" i="1"/>
  <c r="K87" i="1"/>
  <c r="L87" i="1" s="1"/>
  <c r="N87" i="1"/>
  <c r="O87" i="1"/>
  <c r="P87" i="1"/>
  <c r="R87" i="1"/>
  <c r="S87" i="1"/>
  <c r="H88" i="1"/>
  <c r="J88" i="1"/>
  <c r="K88" i="1"/>
  <c r="L88" i="1"/>
  <c r="N88" i="1"/>
  <c r="O88" i="1"/>
  <c r="P88" i="1"/>
  <c r="R88" i="1"/>
  <c r="S88" i="1"/>
  <c r="H89" i="1"/>
  <c r="J89" i="1"/>
  <c r="K89" i="1"/>
  <c r="L89" i="1" s="1"/>
  <c r="N89" i="1"/>
  <c r="O89" i="1"/>
  <c r="P89" i="1"/>
  <c r="R89" i="1"/>
  <c r="S89" i="1"/>
  <c r="H90" i="1"/>
  <c r="J90" i="1"/>
  <c r="K90" i="1"/>
  <c r="L90" i="1" s="1"/>
  <c r="N90" i="1"/>
  <c r="O90" i="1"/>
  <c r="P90" i="1"/>
  <c r="R90" i="1"/>
  <c r="S90" i="1"/>
  <c r="H91" i="1"/>
  <c r="J91" i="1"/>
  <c r="K91" i="1"/>
  <c r="L91" i="1" s="1"/>
  <c r="N91" i="1"/>
  <c r="O91" i="1"/>
  <c r="P91" i="1"/>
  <c r="R91" i="1"/>
  <c r="S91" i="1"/>
  <c r="H92" i="1"/>
  <c r="J92" i="1"/>
  <c r="K92" i="1"/>
  <c r="L92" i="1" s="1"/>
  <c r="N92" i="1"/>
  <c r="O92" i="1"/>
  <c r="P92" i="1"/>
  <c r="R92" i="1"/>
  <c r="S92" i="1"/>
  <c r="H93" i="1"/>
  <c r="J93" i="1"/>
  <c r="K93" i="1"/>
  <c r="L93" i="1" s="1"/>
  <c r="N93" i="1"/>
  <c r="O93" i="1"/>
  <c r="P93" i="1"/>
  <c r="R93" i="1"/>
  <c r="S93" i="1"/>
  <c r="H94" i="1"/>
  <c r="J94" i="1"/>
  <c r="K94" i="1"/>
  <c r="L94" i="1" s="1"/>
  <c r="N94" i="1"/>
  <c r="O94" i="1"/>
  <c r="P94" i="1"/>
  <c r="R94" i="1"/>
  <c r="S94" i="1"/>
  <c r="H95" i="1"/>
  <c r="J95" i="1"/>
  <c r="K95" i="1"/>
  <c r="L95" i="1"/>
  <c r="N95" i="1"/>
  <c r="O95" i="1"/>
  <c r="P95" i="1"/>
  <c r="R95" i="1"/>
  <c r="S95" i="1"/>
  <c r="H96" i="1"/>
  <c r="J96" i="1"/>
  <c r="K96" i="1"/>
  <c r="L96" i="1"/>
  <c r="N96" i="1"/>
  <c r="O96" i="1"/>
  <c r="P96" i="1"/>
  <c r="R96" i="1"/>
  <c r="S96" i="1"/>
  <c r="H97" i="1"/>
  <c r="J97" i="1"/>
  <c r="K97" i="1"/>
  <c r="L97" i="1" s="1"/>
  <c r="N97" i="1"/>
  <c r="O97" i="1"/>
  <c r="P97" i="1"/>
  <c r="R97" i="1"/>
  <c r="S97" i="1"/>
  <c r="H98" i="1"/>
  <c r="J98" i="1"/>
  <c r="K98" i="1"/>
  <c r="L98" i="1" s="1"/>
  <c r="N98" i="1"/>
  <c r="O98" i="1"/>
  <c r="P98" i="1"/>
  <c r="R98" i="1"/>
  <c r="S98" i="1"/>
  <c r="H99" i="1"/>
  <c r="J99" i="1"/>
  <c r="K99" i="1"/>
  <c r="L99" i="1" s="1"/>
  <c r="N99" i="1"/>
  <c r="O99" i="1"/>
  <c r="P99" i="1"/>
  <c r="R99" i="1"/>
  <c r="S99" i="1"/>
  <c r="H100" i="1"/>
  <c r="J100" i="1"/>
  <c r="K100" i="1"/>
  <c r="L100" i="1"/>
  <c r="N100" i="1"/>
  <c r="O100" i="1"/>
  <c r="P100" i="1"/>
  <c r="R100" i="1"/>
  <c r="S100" i="1"/>
  <c r="H101" i="1"/>
  <c r="J101" i="1"/>
  <c r="K101" i="1"/>
  <c r="L101" i="1" s="1"/>
  <c r="N101" i="1"/>
  <c r="O101" i="1"/>
  <c r="P101" i="1"/>
  <c r="R101" i="1"/>
  <c r="S101" i="1"/>
  <c r="H102" i="1"/>
  <c r="J102" i="1"/>
  <c r="K102" i="1"/>
  <c r="L102" i="1" s="1"/>
  <c r="N102" i="1"/>
  <c r="O102" i="1"/>
  <c r="P102" i="1"/>
  <c r="R102" i="1"/>
  <c r="S102" i="1"/>
  <c r="H103" i="1"/>
  <c r="J103" i="1"/>
  <c r="K103" i="1"/>
  <c r="L103" i="1" s="1"/>
  <c r="N103" i="1"/>
  <c r="O103" i="1"/>
  <c r="P103" i="1"/>
  <c r="R103" i="1"/>
  <c r="S103" i="1"/>
  <c r="H104" i="1"/>
  <c r="J104" i="1"/>
  <c r="K104" i="1"/>
  <c r="L104" i="1" s="1"/>
  <c r="N104" i="1"/>
  <c r="O104" i="1"/>
  <c r="P104" i="1"/>
  <c r="R104" i="1"/>
  <c r="S104" i="1"/>
  <c r="H105" i="1"/>
  <c r="J105" i="1"/>
  <c r="K105" i="1"/>
  <c r="L105" i="1" s="1"/>
  <c r="N105" i="1"/>
  <c r="O105" i="1"/>
  <c r="P105" i="1"/>
  <c r="R105" i="1"/>
  <c r="S105" i="1"/>
  <c r="H106" i="1"/>
  <c r="J106" i="1"/>
  <c r="K106" i="1"/>
  <c r="L106" i="1" s="1"/>
  <c r="N106" i="1"/>
  <c r="O106" i="1"/>
  <c r="P106" i="1"/>
  <c r="R106" i="1"/>
  <c r="S106" i="1"/>
  <c r="H107" i="1"/>
  <c r="J107" i="1"/>
  <c r="K107" i="1"/>
  <c r="L107" i="1" s="1"/>
  <c r="N107" i="1"/>
  <c r="O107" i="1"/>
  <c r="P107" i="1"/>
  <c r="R107" i="1"/>
  <c r="S107" i="1"/>
  <c r="H108" i="1"/>
  <c r="J108" i="1"/>
  <c r="K108" i="1"/>
  <c r="L108" i="1"/>
  <c r="N108" i="1"/>
  <c r="O108" i="1"/>
  <c r="P108" i="1"/>
  <c r="R108" i="1"/>
  <c r="S108" i="1"/>
  <c r="H109" i="1"/>
  <c r="J109" i="1"/>
  <c r="K109" i="1"/>
  <c r="L109" i="1" s="1"/>
  <c r="N109" i="1"/>
  <c r="O109" i="1"/>
  <c r="P109" i="1"/>
  <c r="R109" i="1"/>
  <c r="S109" i="1"/>
  <c r="H110" i="1"/>
  <c r="J110" i="1"/>
  <c r="K110" i="1"/>
  <c r="L110" i="1" s="1"/>
  <c r="N110" i="1"/>
  <c r="O110" i="1"/>
  <c r="P110" i="1"/>
  <c r="R110" i="1"/>
  <c r="S110" i="1"/>
  <c r="H111" i="1"/>
  <c r="J111" i="1"/>
  <c r="K111" i="1"/>
  <c r="L111" i="1" s="1"/>
  <c r="N111" i="1"/>
  <c r="O111" i="1"/>
  <c r="P111" i="1"/>
  <c r="R111" i="1"/>
  <c r="S111" i="1"/>
  <c r="H112" i="1"/>
  <c r="J112" i="1"/>
  <c r="K112" i="1"/>
  <c r="L112" i="1" s="1"/>
  <c r="N112" i="1"/>
  <c r="O112" i="1"/>
  <c r="P112" i="1"/>
  <c r="R112" i="1"/>
  <c r="S112" i="1"/>
  <c r="H113" i="1"/>
  <c r="J113" i="1"/>
  <c r="K113" i="1"/>
  <c r="L113" i="1" s="1"/>
  <c r="N113" i="1"/>
  <c r="O113" i="1"/>
  <c r="P113" i="1"/>
  <c r="R113" i="1"/>
  <c r="S113" i="1"/>
  <c r="H114" i="1"/>
  <c r="J114" i="1"/>
  <c r="K114" i="1"/>
  <c r="L114" i="1"/>
  <c r="N114" i="1"/>
  <c r="O114" i="1"/>
  <c r="P114" i="1"/>
  <c r="R114" i="1"/>
  <c r="S114" i="1"/>
  <c r="H115" i="1"/>
  <c r="J115" i="1"/>
  <c r="K115" i="1"/>
  <c r="L115" i="1" s="1"/>
  <c r="N115" i="1"/>
  <c r="O115" i="1"/>
  <c r="P115" i="1"/>
  <c r="R115" i="1"/>
  <c r="S115" i="1"/>
  <c r="H116" i="1"/>
  <c r="J116" i="1"/>
  <c r="K116" i="1"/>
  <c r="L116" i="1" s="1"/>
  <c r="N116" i="1"/>
  <c r="O116" i="1"/>
  <c r="P116" i="1"/>
  <c r="R116" i="1"/>
  <c r="S116" i="1"/>
  <c r="H117" i="1"/>
  <c r="J117" i="1"/>
  <c r="K117" i="1"/>
  <c r="L117" i="1" s="1"/>
  <c r="N117" i="1"/>
  <c r="O117" i="1"/>
  <c r="P117" i="1"/>
  <c r="R117" i="1"/>
  <c r="S117" i="1"/>
  <c r="H118" i="1"/>
  <c r="J118" i="1"/>
  <c r="K118" i="1"/>
  <c r="L118" i="1" s="1"/>
  <c r="N118" i="1"/>
  <c r="O118" i="1"/>
  <c r="P118" i="1"/>
  <c r="R118" i="1"/>
  <c r="S118" i="1"/>
  <c r="H119" i="1"/>
  <c r="J119" i="1"/>
  <c r="K119" i="1"/>
  <c r="L119" i="1" s="1"/>
  <c r="N119" i="1"/>
  <c r="O119" i="1"/>
  <c r="P119" i="1"/>
  <c r="R119" i="1"/>
  <c r="S119" i="1"/>
  <c r="H120" i="1"/>
  <c r="J120" i="1"/>
  <c r="K120" i="1"/>
  <c r="L120" i="1"/>
  <c r="N120" i="1"/>
  <c r="O120" i="1"/>
  <c r="P120" i="1"/>
  <c r="R120" i="1"/>
  <c r="S120" i="1"/>
  <c r="H121" i="1"/>
  <c r="J121" i="1"/>
  <c r="K121" i="1"/>
  <c r="L121" i="1" s="1"/>
  <c r="N121" i="1"/>
  <c r="O121" i="1"/>
  <c r="P121" i="1"/>
  <c r="R121" i="1"/>
  <c r="S121" i="1"/>
  <c r="H122" i="1"/>
  <c r="J122" i="1"/>
  <c r="K122" i="1"/>
  <c r="L122" i="1"/>
  <c r="N122" i="1"/>
  <c r="O122" i="1"/>
  <c r="P122" i="1"/>
  <c r="R122" i="1"/>
  <c r="S122" i="1"/>
  <c r="H123" i="1"/>
  <c r="J123" i="1"/>
  <c r="K123" i="1"/>
  <c r="L123" i="1" s="1"/>
  <c r="N123" i="1"/>
  <c r="O123" i="1"/>
  <c r="P123" i="1"/>
  <c r="R123" i="1"/>
  <c r="S123" i="1"/>
  <c r="H124" i="1"/>
  <c r="J124" i="1"/>
  <c r="K124" i="1"/>
  <c r="L124" i="1" s="1"/>
  <c r="N124" i="1"/>
  <c r="O124" i="1"/>
  <c r="P124" i="1"/>
  <c r="R124" i="1"/>
  <c r="S124" i="1"/>
  <c r="H125" i="1"/>
  <c r="J125" i="1"/>
  <c r="K125" i="1"/>
  <c r="L125" i="1" s="1"/>
  <c r="N125" i="1"/>
  <c r="O125" i="1"/>
  <c r="P125" i="1"/>
  <c r="R125" i="1"/>
  <c r="S125" i="1"/>
  <c r="H126" i="1"/>
  <c r="J126" i="1"/>
  <c r="K126" i="1"/>
  <c r="L126" i="1"/>
  <c r="N126" i="1"/>
  <c r="O126" i="1"/>
  <c r="P126" i="1"/>
  <c r="R126" i="1"/>
  <c r="S126" i="1"/>
  <c r="H127" i="1"/>
  <c r="J127" i="1"/>
  <c r="K127" i="1"/>
  <c r="L127" i="1" s="1"/>
  <c r="N127" i="1"/>
  <c r="O127" i="1"/>
  <c r="P127" i="1"/>
  <c r="R127" i="1"/>
  <c r="S127" i="1"/>
  <c r="H128" i="1"/>
  <c r="J128" i="1"/>
  <c r="K128" i="1"/>
  <c r="L128" i="1" s="1"/>
  <c r="N128" i="1"/>
  <c r="O128" i="1"/>
  <c r="P128" i="1"/>
  <c r="R128" i="1"/>
  <c r="S128" i="1"/>
  <c r="H129" i="1"/>
  <c r="J129" i="1"/>
  <c r="K129" i="1"/>
  <c r="L129" i="1" s="1"/>
  <c r="N129" i="1"/>
  <c r="O129" i="1"/>
  <c r="P129" i="1"/>
  <c r="R129" i="1"/>
  <c r="S129" i="1"/>
  <c r="H130" i="1"/>
  <c r="J130" i="1"/>
  <c r="K130" i="1"/>
  <c r="L130" i="1" s="1"/>
  <c r="N130" i="1"/>
  <c r="O130" i="1"/>
  <c r="P130" i="1"/>
  <c r="R130" i="1"/>
  <c r="S130" i="1"/>
  <c r="H131" i="1"/>
  <c r="J131" i="1"/>
  <c r="K131" i="1"/>
  <c r="L131" i="1" s="1"/>
  <c r="N131" i="1"/>
  <c r="O131" i="1"/>
  <c r="P131" i="1"/>
  <c r="R131" i="1"/>
  <c r="S131" i="1"/>
  <c r="H132" i="1"/>
  <c r="J132" i="1"/>
  <c r="K132" i="1"/>
  <c r="L132" i="1" s="1"/>
  <c r="N132" i="1"/>
  <c r="O132" i="1"/>
  <c r="P132" i="1"/>
  <c r="R132" i="1"/>
  <c r="S132" i="1"/>
  <c r="H133" i="1"/>
  <c r="J133" i="1"/>
  <c r="K133" i="1"/>
  <c r="L133" i="1" s="1"/>
  <c r="N133" i="1"/>
  <c r="O133" i="1"/>
  <c r="P133" i="1"/>
  <c r="R133" i="1"/>
  <c r="S133" i="1"/>
  <c r="H134" i="1"/>
  <c r="J134" i="1"/>
  <c r="K134" i="1"/>
  <c r="L134" i="1"/>
  <c r="N134" i="1"/>
  <c r="O134" i="1"/>
  <c r="P134" i="1"/>
  <c r="R134" i="1"/>
  <c r="S134" i="1"/>
  <c r="H135" i="1"/>
  <c r="J135" i="1"/>
  <c r="K135" i="1"/>
  <c r="L135" i="1" s="1"/>
  <c r="N135" i="1"/>
  <c r="O135" i="1"/>
  <c r="P135" i="1"/>
  <c r="R135" i="1"/>
  <c r="S135" i="1"/>
  <c r="H136" i="1"/>
  <c r="J136" i="1"/>
  <c r="K136" i="1"/>
  <c r="L136" i="1" s="1"/>
  <c r="N136" i="1"/>
  <c r="O136" i="1"/>
  <c r="P136" i="1"/>
  <c r="R136" i="1"/>
  <c r="S136" i="1"/>
  <c r="H137" i="1"/>
  <c r="J137" i="1"/>
  <c r="K137" i="1"/>
  <c r="L137" i="1" s="1"/>
  <c r="N137" i="1"/>
  <c r="O137" i="1"/>
  <c r="P137" i="1"/>
  <c r="R137" i="1"/>
  <c r="S137" i="1"/>
  <c r="H138" i="1"/>
  <c r="J138" i="1"/>
  <c r="K138" i="1"/>
  <c r="L138" i="1"/>
  <c r="N138" i="1"/>
  <c r="O138" i="1"/>
  <c r="P138" i="1"/>
  <c r="R138" i="1"/>
  <c r="S138" i="1"/>
  <c r="H139" i="1"/>
  <c r="J139" i="1"/>
  <c r="K139" i="1"/>
  <c r="L139" i="1" s="1"/>
  <c r="N139" i="1"/>
  <c r="O139" i="1"/>
  <c r="P139" i="1"/>
  <c r="R139" i="1"/>
  <c r="S139" i="1"/>
  <c r="H140" i="1"/>
  <c r="J140" i="1"/>
  <c r="K140" i="1"/>
  <c r="L140" i="1" s="1"/>
  <c r="N140" i="1"/>
  <c r="O140" i="1"/>
  <c r="P140" i="1"/>
  <c r="R140" i="1"/>
  <c r="S140" i="1"/>
  <c r="H141" i="1"/>
  <c r="J141" i="1"/>
  <c r="K141" i="1"/>
  <c r="L141" i="1" s="1"/>
  <c r="N141" i="1"/>
  <c r="O141" i="1"/>
  <c r="P141" i="1"/>
  <c r="R141" i="1"/>
  <c r="S141" i="1"/>
  <c r="H142" i="1"/>
  <c r="J142" i="1"/>
  <c r="K142" i="1"/>
  <c r="L142" i="1" s="1"/>
  <c r="N142" i="1"/>
  <c r="O142" i="1"/>
  <c r="P142" i="1"/>
  <c r="R142" i="1"/>
  <c r="S142" i="1"/>
  <c r="H143" i="1"/>
  <c r="J143" i="1"/>
  <c r="K143" i="1"/>
  <c r="L143" i="1" s="1"/>
  <c r="N143" i="1"/>
  <c r="O143" i="1"/>
  <c r="P143" i="1"/>
  <c r="R143" i="1"/>
  <c r="S143" i="1"/>
  <c r="H144" i="1"/>
  <c r="J144" i="1"/>
  <c r="K144" i="1"/>
  <c r="L144" i="1" s="1"/>
  <c r="N144" i="1"/>
  <c r="O144" i="1"/>
  <c r="P144" i="1"/>
  <c r="R144" i="1"/>
  <c r="S144" i="1"/>
  <c r="H145" i="1"/>
  <c r="J145" i="1"/>
  <c r="K145" i="1"/>
  <c r="L145" i="1" s="1"/>
  <c r="N145" i="1"/>
  <c r="O145" i="1"/>
  <c r="P145" i="1"/>
  <c r="R145" i="1"/>
  <c r="S145" i="1"/>
  <c r="H146" i="1"/>
  <c r="J146" i="1"/>
  <c r="K146" i="1"/>
  <c r="L146" i="1" s="1"/>
  <c r="N146" i="1"/>
  <c r="O146" i="1"/>
  <c r="P146" i="1"/>
  <c r="R146" i="1"/>
  <c r="S146" i="1"/>
  <c r="H147" i="1"/>
  <c r="J147" i="1"/>
  <c r="K147" i="1"/>
  <c r="L147" i="1" s="1"/>
  <c r="N147" i="1"/>
  <c r="O147" i="1"/>
  <c r="P147" i="1"/>
  <c r="R147" i="1"/>
  <c r="S147" i="1"/>
  <c r="H148" i="1"/>
  <c r="J148" i="1"/>
  <c r="K148" i="1"/>
  <c r="L148" i="1"/>
  <c r="N148" i="1"/>
  <c r="O148" i="1"/>
  <c r="P148" i="1"/>
  <c r="R148" i="1"/>
  <c r="S148" i="1"/>
  <c r="H149" i="1"/>
  <c r="J149" i="1"/>
  <c r="K149" i="1"/>
  <c r="L149" i="1" s="1"/>
  <c r="N149" i="1"/>
  <c r="O149" i="1"/>
  <c r="P149" i="1"/>
  <c r="R149" i="1"/>
  <c r="S149" i="1"/>
  <c r="H150" i="1"/>
  <c r="J150" i="1"/>
  <c r="K150" i="1"/>
  <c r="L150" i="1" s="1"/>
  <c r="N150" i="1"/>
  <c r="O150" i="1"/>
  <c r="P150" i="1"/>
  <c r="R150" i="1"/>
  <c r="S150" i="1"/>
  <c r="H151" i="1"/>
  <c r="J151" i="1"/>
  <c r="K151" i="1"/>
  <c r="L151" i="1"/>
  <c r="N151" i="1"/>
  <c r="O151" i="1"/>
  <c r="P151" i="1"/>
  <c r="R151" i="1"/>
  <c r="S151" i="1"/>
  <c r="H152" i="1"/>
  <c r="J152" i="1"/>
  <c r="K152" i="1"/>
  <c r="L152" i="1" s="1"/>
  <c r="N152" i="1"/>
  <c r="O152" i="1"/>
  <c r="P152" i="1"/>
  <c r="R152" i="1"/>
  <c r="S152" i="1"/>
  <c r="H153" i="1"/>
  <c r="J153" i="1"/>
  <c r="K153" i="1"/>
  <c r="L153" i="1" s="1"/>
  <c r="N153" i="1"/>
  <c r="O153" i="1"/>
  <c r="P153" i="1"/>
  <c r="R153" i="1"/>
  <c r="S153" i="1"/>
  <c r="H154" i="1"/>
  <c r="J154" i="1"/>
  <c r="K154" i="1"/>
  <c r="L154" i="1"/>
  <c r="N154" i="1"/>
  <c r="O154" i="1"/>
  <c r="P154" i="1"/>
  <c r="R154" i="1"/>
  <c r="S154" i="1"/>
  <c r="H155" i="1"/>
  <c r="J155" i="1"/>
  <c r="K155" i="1"/>
  <c r="L155" i="1" s="1"/>
  <c r="N155" i="1"/>
  <c r="O155" i="1"/>
  <c r="P155" i="1"/>
  <c r="R155" i="1"/>
  <c r="S155" i="1"/>
  <c r="H156" i="1"/>
  <c r="J156" i="1"/>
  <c r="K156" i="1"/>
  <c r="L156" i="1" s="1"/>
  <c r="N156" i="1"/>
  <c r="O156" i="1"/>
  <c r="P156" i="1"/>
  <c r="R156" i="1"/>
  <c r="S156" i="1"/>
  <c r="H157" i="1"/>
  <c r="J157" i="1"/>
  <c r="K157" i="1"/>
  <c r="L157" i="1" s="1"/>
  <c r="N157" i="1"/>
  <c r="O157" i="1"/>
  <c r="P157" i="1"/>
  <c r="R157" i="1"/>
  <c r="S157" i="1"/>
  <c r="H158" i="1"/>
  <c r="J158" i="1"/>
  <c r="K158" i="1"/>
  <c r="L158" i="1" s="1"/>
  <c r="N158" i="1"/>
  <c r="O158" i="1"/>
  <c r="P158" i="1"/>
  <c r="R158" i="1"/>
  <c r="S158" i="1"/>
  <c r="H159" i="1"/>
  <c r="J159" i="1"/>
  <c r="K159" i="1"/>
  <c r="L159" i="1" s="1"/>
  <c r="N159" i="1"/>
  <c r="O159" i="1"/>
  <c r="P159" i="1"/>
  <c r="R159" i="1"/>
  <c r="S159" i="1"/>
  <c r="H160" i="1"/>
  <c r="J160" i="1"/>
  <c r="K160" i="1"/>
  <c r="L160" i="1"/>
  <c r="N160" i="1"/>
  <c r="O160" i="1"/>
  <c r="P160" i="1"/>
  <c r="R160" i="1"/>
  <c r="S160" i="1"/>
  <c r="H161" i="1"/>
  <c r="J161" i="1"/>
  <c r="K161" i="1"/>
  <c r="L161" i="1" s="1"/>
  <c r="N161" i="1"/>
  <c r="O161" i="1"/>
  <c r="P161" i="1"/>
  <c r="R161" i="1"/>
  <c r="S161" i="1"/>
  <c r="H162" i="1"/>
  <c r="J162" i="1"/>
  <c r="K162" i="1"/>
  <c r="L162" i="1" s="1"/>
  <c r="N162" i="1"/>
  <c r="O162" i="1"/>
  <c r="P162" i="1"/>
  <c r="R162" i="1"/>
  <c r="S162" i="1"/>
  <c r="H163" i="1"/>
  <c r="J163" i="1"/>
  <c r="K163" i="1"/>
  <c r="L163" i="1" s="1"/>
  <c r="N163" i="1"/>
  <c r="O163" i="1"/>
  <c r="P163" i="1"/>
  <c r="R163" i="1"/>
  <c r="S163" i="1"/>
  <c r="H164" i="1"/>
  <c r="J164" i="1"/>
  <c r="K164" i="1"/>
  <c r="L164" i="1"/>
  <c r="N164" i="1"/>
  <c r="O164" i="1"/>
  <c r="P164" i="1"/>
  <c r="R164" i="1"/>
  <c r="S164" i="1"/>
  <c r="H165" i="1"/>
  <c r="J165" i="1"/>
  <c r="K165" i="1"/>
  <c r="L165" i="1" s="1"/>
  <c r="N165" i="1"/>
  <c r="O165" i="1"/>
  <c r="P165" i="1"/>
  <c r="R165" i="1"/>
  <c r="S165" i="1"/>
  <c r="H166" i="1"/>
  <c r="J166" i="1"/>
  <c r="K166" i="1"/>
  <c r="L166" i="1" s="1"/>
  <c r="N166" i="1"/>
  <c r="O166" i="1"/>
  <c r="P166" i="1"/>
  <c r="R166" i="1"/>
  <c r="S166" i="1"/>
  <c r="H167" i="1"/>
  <c r="J167" i="1"/>
  <c r="K167" i="1"/>
  <c r="L167" i="1" s="1"/>
  <c r="N167" i="1"/>
  <c r="O167" i="1"/>
  <c r="P167" i="1"/>
  <c r="R167" i="1"/>
  <c r="S167" i="1"/>
  <c r="H168" i="1"/>
  <c r="J168" i="1"/>
  <c r="K168" i="1"/>
  <c r="L168" i="1"/>
  <c r="N168" i="1"/>
  <c r="O168" i="1"/>
  <c r="P168" i="1"/>
  <c r="R168" i="1"/>
  <c r="S168" i="1"/>
  <c r="H169" i="1"/>
  <c r="J169" i="1"/>
  <c r="K169" i="1"/>
  <c r="L169" i="1" s="1"/>
  <c r="N169" i="1"/>
  <c r="O169" i="1"/>
  <c r="P169" i="1"/>
  <c r="R169" i="1"/>
  <c r="S169" i="1"/>
  <c r="H170" i="1"/>
  <c r="J170" i="1"/>
  <c r="K170" i="1"/>
  <c r="L170" i="1" s="1"/>
  <c r="N170" i="1"/>
  <c r="O170" i="1"/>
  <c r="P170" i="1"/>
  <c r="R170" i="1"/>
  <c r="S170" i="1"/>
  <c r="H171" i="1"/>
  <c r="J171" i="1"/>
  <c r="K171" i="1"/>
  <c r="L171" i="1" s="1"/>
  <c r="N171" i="1"/>
  <c r="O171" i="1"/>
  <c r="P171" i="1"/>
  <c r="R171" i="1"/>
  <c r="S171" i="1"/>
  <c r="H172" i="1"/>
  <c r="J172" i="1"/>
  <c r="K172" i="1"/>
  <c r="L172" i="1" s="1"/>
  <c r="N172" i="1"/>
  <c r="O172" i="1"/>
  <c r="P172" i="1"/>
  <c r="R172" i="1"/>
  <c r="S172" i="1"/>
  <c r="H173" i="1"/>
  <c r="J173" i="1"/>
  <c r="K173" i="1"/>
  <c r="L173" i="1" s="1"/>
  <c r="N173" i="1"/>
  <c r="O173" i="1"/>
  <c r="P173" i="1"/>
  <c r="R173" i="1"/>
  <c r="S173" i="1"/>
  <c r="H174" i="1"/>
  <c r="J174" i="1"/>
  <c r="K174" i="1"/>
  <c r="L174" i="1" s="1"/>
  <c r="N174" i="1"/>
  <c r="O174" i="1"/>
  <c r="P174" i="1"/>
  <c r="R174" i="1"/>
  <c r="S174" i="1"/>
  <c r="H175" i="1"/>
  <c r="J175" i="1"/>
  <c r="K175" i="1"/>
  <c r="L175" i="1"/>
  <c r="N175" i="1"/>
  <c r="O175" i="1"/>
  <c r="P175" i="1"/>
  <c r="R175" i="1"/>
  <c r="S175" i="1"/>
  <c r="H176" i="1"/>
  <c r="J176" i="1"/>
  <c r="K176" i="1"/>
  <c r="L176" i="1"/>
  <c r="N176" i="1"/>
  <c r="O176" i="1"/>
  <c r="P176" i="1"/>
  <c r="R176" i="1"/>
  <c r="S176" i="1"/>
  <c r="H177" i="1"/>
  <c r="J177" i="1"/>
  <c r="K177" i="1"/>
  <c r="L177" i="1" s="1"/>
  <c r="N177" i="1"/>
  <c r="O177" i="1"/>
  <c r="P177" i="1"/>
  <c r="R177" i="1"/>
  <c r="S177" i="1"/>
  <c r="H178" i="1"/>
  <c r="J178" i="1"/>
  <c r="K178" i="1"/>
  <c r="L178" i="1" s="1"/>
  <c r="N178" i="1"/>
  <c r="O178" i="1"/>
  <c r="P178" i="1"/>
  <c r="R178" i="1"/>
  <c r="S178" i="1"/>
  <c r="H179" i="1"/>
  <c r="J179" i="1"/>
  <c r="K179" i="1"/>
  <c r="L179" i="1" s="1"/>
  <c r="N179" i="1"/>
  <c r="O179" i="1"/>
  <c r="P179" i="1"/>
  <c r="R179" i="1"/>
  <c r="S179" i="1"/>
  <c r="H180" i="1"/>
  <c r="J180" i="1"/>
  <c r="K180" i="1"/>
  <c r="L180" i="1" s="1"/>
  <c r="N180" i="1"/>
  <c r="O180" i="1"/>
  <c r="P180" i="1"/>
  <c r="R180" i="1"/>
  <c r="S180" i="1"/>
  <c r="H181" i="1"/>
  <c r="J181" i="1"/>
  <c r="K181" i="1"/>
  <c r="L181" i="1" s="1"/>
  <c r="N181" i="1"/>
  <c r="O181" i="1"/>
  <c r="P181" i="1"/>
  <c r="R181" i="1"/>
  <c r="S181" i="1"/>
  <c r="H182" i="1"/>
  <c r="J182" i="1"/>
  <c r="K182" i="1"/>
  <c r="L182" i="1"/>
  <c r="N182" i="1"/>
  <c r="O182" i="1"/>
  <c r="P182" i="1"/>
  <c r="R182" i="1"/>
  <c r="S182" i="1"/>
  <c r="H183" i="1"/>
  <c r="J183" i="1"/>
  <c r="K183" i="1"/>
  <c r="L183" i="1" s="1"/>
  <c r="N183" i="1"/>
  <c r="O183" i="1"/>
  <c r="P183" i="1"/>
  <c r="R183" i="1"/>
  <c r="S183" i="1"/>
  <c r="H184" i="1"/>
  <c r="J184" i="1"/>
  <c r="K184" i="1"/>
  <c r="L184" i="1" s="1"/>
  <c r="N184" i="1"/>
  <c r="O184" i="1"/>
  <c r="P184" i="1"/>
  <c r="R184" i="1"/>
  <c r="S184" i="1"/>
  <c r="H185" i="1"/>
  <c r="J185" i="1"/>
  <c r="K185" i="1"/>
  <c r="L185" i="1" s="1"/>
  <c r="N185" i="1"/>
  <c r="O185" i="1"/>
  <c r="P185" i="1"/>
  <c r="R185" i="1"/>
  <c r="S185" i="1"/>
  <c r="H186" i="1"/>
  <c r="J186" i="1"/>
  <c r="K186" i="1"/>
  <c r="L186" i="1" s="1"/>
  <c r="N186" i="1"/>
  <c r="O186" i="1"/>
  <c r="P186" i="1"/>
  <c r="R186" i="1"/>
  <c r="S186" i="1"/>
  <c r="H187" i="1"/>
  <c r="J187" i="1"/>
  <c r="K187" i="1"/>
  <c r="L187" i="1" s="1"/>
  <c r="N187" i="1"/>
  <c r="O187" i="1"/>
  <c r="P187" i="1"/>
  <c r="R187" i="1"/>
  <c r="S187" i="1"/>
  <c r="H188" i="1"/>
  <c r="J188" i="1"/>
  <c r="K188" i="1"/>
  <c r="L188" i="1" s="1"/>
  <c r="N188" i="1"/>
  <c r="O188" i="1"/>
  <c r="P188" i="1"/>
  <c r="R188" i="1"/>
  <c r="S188" i="1"/>
  <c r="H189" i="1"/>
  <c r="J189" i="1"/>
  <c r="K189" i="1"/>
  <c r="L189" i="1" s="1"/>
  <c r="N189" i="1"/>
  <c r="O189" i="1"/>
  <c r="P189" i="1"/>
  <c r="R189" i="1"/>
  <c r="S189" i="1"/>
  <c r="H190" i="1"/>
  <c r="J190" i="1"/>
  <c r="K190" i="1"/>
  <c r="L190" i="1"/>
  <c r="N190" i="1"/>
  <c r="O190" i="1"/>
  <c r="P190" i="1"/>
  <c r="R190" i="1"/>
  <c r="S190" i="1"/>
  <c r="H191" i="1"/>
  <c r="J191" i="1"/>
  <c r="K191" i="1"/>
  <c r="L191" i="1" s="1"/>
  <c r="N191" i="1"/>
  <c r="O191" i="1"/>
  <c r="P191" i="1"/>
  <c r="R191" i="1"/>
  <c r="S191" i="1"/>
  <c r="H192" i="1"/>
  <c r="J192" i="1"/>
  <c r="K192" i="1"/>
  <c r="L192" i="1" s="1"/>
  <c r="N192" i="1"/>
  <c r="O192" i="1"/>
  <c r="P192" i="1"/>
  <c r="R192" i="1"/>
  <c r="S192" i="1"/>
  <c r="H193" i="1"/>
  <c r="J193" i="1"/>
  <c r="K193" i="1"/>
  <c r="L193" i="1" s="1"/>
  <c r="N193" i="1"/>
  <c r="O193" i="1"/>
  <c r="P193" i="1"/>
  <c r="R193" i="1"/>
  <c r="S193" i="1"/>
  <c r="H194" i="1"/>
  <c r="J194" i="1"/>
  <c r="K194" i="1"/>
  <c r="L194" i="1"/>
  <c r="N194" i="1"/>
  <c r="O194" i="1"/>
  <c r="P194" i="1"/>
  <c r="R194" i="1"/>
  <c r="S194" i="1"/>
  <c r="H195" i="1"/>
  <c r="J195" i="1"/>
  <c r="K195" i="1"/>
  <c r="L195" i="1" s="1"/>
  <c r="N195" i="1"/>
  <c r="O195" i="1"/>
  <c r="P195" i="1"/>
  <c r="R195" i="1"/>
  <c r="S195" i="1"/>
  <c r="H196" i="1"/>
  <c r="J196" i="1"/>
  <c r="K196" i="1"/>
  <c r="L196" i="1" s="1"/>
  <c r="N196" i="1"/>
  <c r="O196" i="1"/>
  <c r="P196" i="1"/>
  <c r="R196" i="1"/>
  <c r="S196" i="1"/>
  <c r="H197" i="1"/>
  <c r="J197" i="1"/>
  <c r="K197" i="1"/>
  <c r="L197" i="1" s="1"/>
  <c r="N197" i="1"/>
  <c r="O197" i="1"/>
  <c r="P197" i="1"/>
  <c r="R197" i="1"/>
  <c r="S197" i="1"/>
  <c r="H198" i="1"/>
  <c r="J198" i="1"/>
  <c r="K198" i="1"/>
  <c r="L198" i="1" s="1"/>
  <c r="N198" i="1"/>
  <c r="O198" i="1"/>
  <c r="P198" i="1"/>
  <c r="R198" i="1"/>
  <c r="S198" i="1"/>
  <c r="H199" i="1"/>
  <c r="J199" i="1"/>
  <c r="K199" i="1"/>
  <c r="L199" i="1"/>
  <c r="N199" i="1"/>
  <c r="O199" i="1"/>
  <c r="P199" i="1"/>
  <c r="R199" i="1"/>
  <c r="S199" i="1"/>
  <c r="H200" i="1"/>
  <c r="J200" i="1"/>
  <c r="K200" i="1"/>
  <c r="L200" i="1"/>
  <c r="N200" i="1"/>
  <c r="O200" i="1"/>
  <c r="P200" i="1"/>
  <c r="R200" i="1"/>
  <c r="S200" i="1"/>
  <c r="H201" i="1"/>
  <c r="J201" i="1"/>
  <c r="K201" i="1"/>
  <c r="L201" i="1" s="1"/>
  <c r="N201" i="1"/>
  <c r="O201" i="1"/>
  <c r="P201" i="1"/>
  <c r="R201" i="1"/>
  <c r="S201" i="1"/>
  <c r="H202" i="1"/>
  <c r="J202" i="1"/>
  <c r="K202" i="1"/>
  <c r="L202" i="1" s="1"/>
  <c r="N202" i="1"/>
  <c r="O202" i="1"/>
  <c r="P202" i="1"/>
  <c r="R202" i="1"/>
  <c r="S202" i="1"/>
  <c r="H203" i="1"/>
  <c r="J203" i="1"/>
  <c r="K203" i="1"/>
  <c r="L203" i="1" s="1"/>
  <c r="N203" i="1"/>
  <c r="O203" i="1"/>
  <c r="P203" i="1"/>
  <c r="R203" i="1"/>
  <c r="S203" i="1"/>
  <c r="H204" i="1"/>
  <c r="J204" i="1"/>
  <c r="K204" i="1"/>
  <c r="L204" i="1" s="1"/>
  <c r="N204" i="1"/>
  <c r="O204" i="1"/>
  <c r="P204" i="1"/>
  <c r="R204" i="1"/>
  <c r="S204" i="1"/>
  <c r="H205" i="1"/>
  <c r="J205" i="1"/>
  <c r="K205" i="1"/>
  <c r="L205" i="1" s="1"/>
  <c r="N205" i="1"/>
  <c r="O205" i="1"/>
  <c r="P205" i="1"/>
  <c r="R205" i="1"/>
  <c r="S205" i="1"/>
  <c r="H206" i="1"/>
  <c r="J206" i="1"/>
  <c r="K206" i="1"/>
  <c r="L206" i="1"/>
  <c r="N206" i="1"/>
  <c r="O206" i="1"/>
  <c r="P206" i="1"/>
  <c r="R206" i="1"/>
  <c r="S206" i="1"/>
  <c r="H207" i="1"/>
  <c r="J207" i="1"/>
  <c r="K207" i="1"/>
  <c r="L207" i="1" s="1"/>
  <c r="N207" i="1"/>
  <c r="O207" i="1"/>
  <c r="P207" i="1"/>
  <c r="R207" i="1"/>
  <c r="S207" i="1"/>
  <c r="H208" i="1"/>
  <c r="J208" i="1"/>
  <c r="K208" i="1"/>
  <c r="L208" i="1" s="1"/>
  <c r="N208" i="1"/>
  <c r="O208" i="1"/>
  <c r="P208" i="1"/>
  <c r="R208" i="1"/>
  <c r="S208" i="1"/>
  <c r="H209" i="1"/>
  <c r="J209" i="1"/>
  <c r="K209" i="1"/>
  <c r="L209" i="1" s="1"/>
  <c r="N209" i="1"/>
  <c r="O209" i="1"/>
  <c r="P209" i="1"/>
  <c r="R209" i="1"/>
  <c r="S209" i="1"/>
  <c r="H210" i="1"/>
  <c r="J210" i="1"/>
  <c r="K210" i="1"/>
  <c r="L210" i="1" s="1"/>
  <c r="N210" i="1"/>
  <c r="O210" i="1"/>
  <c r="P210" i="1"/>
  <c r="R210" i="1"/>
  <c r="S210" i="1"/>
  <c r="H211" i="1"/>
  <c r="J211" i="1"/>
  <c r="K211" i="1"/>
  <c r="L211" i="1" s="1"/>
  <c r="N211" i="1"/>
  <c r="O211" i="1"/>
  <c r="P211" i="1"/>
  <c r="R211" i="1"/>
  <c r="S211" i="1"/>
  <c r="H212" i="1"/>
  <c r="J212" i="1"/>
  <c r="K212" i="1"/>
  <c r="L212" i="1" s="1"/>
  <c r="N212" i="1"/>
  <c r="O212" i="1"/>
  <c r="P212" i="1"/>
  <c r="R212" i="1"/>
  <c r="S212" i="1"/>
  <c r="H213" i="1"/>
  <c r="J213" i="1"/>
  <c r="K213" i="1"/>
  <c r="L213" i="1" s="1"/>
  <c r="N213" i="1"/>
  <c r="O213" i="1"/>
  <c r="P213" i="1"/>
  <c r="R213" i="1"/>
  <c r="S213" i="1"/>
  <c r="H214" i="1"/>
  <c r="J214" i="1"/>
  <c r="K214" i="1"/>
  <c r="L214" i="1" s="1"/>
  <c r="N214" i="1"/>
  <c r="O214" i="1"/>
  <c r="P214" i="1"/>
  <c r="R214" i="1"/>
  <c r="S214" i="1"/>
  <c r="H215" i="1"/>
  <c r="J215" i="1"/>
  <c r="K215" i="1"/>
  <c r="L215" i="1"/>
  <c r="N215" i="1"/>
  <c r="O215" i="1"/>
  <c r="P215" i="1"/>
  <c r="R215" i="1"/>
  <c r="S215" i="1"/>
  <c r="H216" i="1"/>
  <c r="J216" i="1"/>
  <c r="K216" i="1"/>
  <c r="L216" i="1" s="1"/>
  <c r="N216" i="1"/>
  <c r="O216" i="1"/>
  <c r="P216" i="1"/>
  <c r="R216" i="1"/>
  <c r="S216" i="1"/>
  <c r="H217" i="1"/>
  <c r="J217" i="1"/>
  <c r="K217" i="1"/>
  <c r="L217" i="1" s="1"/>
  <c r="N217" i="1"/>
  <c r="O217" i="1"/>
  <c r="P217" i="1"/>
  <c r="R217" i="1"/>
  <c r="S217" i="1"/>
  <c r="H218" i="1"/>
  <c r="J218" i="1"/>
  <c r="K218" i="1"/>
  <c r="L218" i="1" s="1"/>
  <c r="N218" i="1"/>
  <c r="O218" i="1"/>
  <c r="P218" i="1"/>
  <c r="R218" i="1"/>
  <c r="S218" i="1"/>
  <c r="H219" i="1"/>
  <c r="J219" i="1"/>
  <c r="K219" i="1"/>
  <c r="L219" i="1" s="1"/>
  <c r="N219" i="1"/>
  <c r="O219" i="1"/>
  <c r="P219" i="1"/>
  <c r="R219" i="1"/>
  <c r="S219" i="1"/>
  <c r="H220" i="1"/>
  <c r="J220" i="1"/>
  <c r="K220" i="1"/>
  <c r="L220" i="1"/>
  <c r="N220" i="1"/>
  <c r="O220" i="1"/>
  <c r="P220" i="1"/>
  <c r="R220" i="1"/>
  <c r="S220" i="1"/>
  <c r="H221" i="1"/>
  <c r="J221" i="1"/>
  <c r="K221" i="1"/>
  <c r="L221" i="1" s="1"/>
  <c r="N221" i="1"/>
  <c r="O221" i="1"/>
  <c r="P221" i="1"/>
  <c r="R221" i="1"/>
  <c r="S221" i="1"/>
  <c r="H222" i="1"/>
  <c r="J222" i="1"/>
  <c r="K222" i="1"/>
  <c r="L222" i="1"/>
  <c r="N222" i="1"/>
  <c r="O222" i="1"/>
  <c r="P222" i="1"/>
  <c r="R222" i="1"/>
  <c r="S222" i="1"/>
  <c r="H223" i="1"/>
  <c r="J223" i="1"/>
  <c r="K223" i="1"/>
  <c r="L223" i="1" s="1"/>
  <c r="N223" i="1"/>
  <c r="O223" i="1"/>
  <c r="P223" i="1"/>
  <c r="R223" i="1"/>
  <c r="S223" i="1"/>
  <c r="H224" i="1"/>
  <c r="J224" i="1"/>
  <c r="K224" i="1"/>
  <c r="L224" i="1" s="1"/>
  <c r="N224" i="1"/>
  <c r="O224" i="1"/>
  <c r="P224" i="1"/>
  <c r="R224" i="1"/>
  <c r="S224" i="1"/>
  <c r="H225" i="1"/>
  <c r="J225" i="1"/>
  <c r="K225" i="1"/>
  <c r="L225" i="1" s="1"/>
  <c r="N225" i="1"/>
  <c r="O225" i="1"/>
  <c r="P225" i="1"/>
  <c r="R225" i="1"/>
  <c r="S225" i="1"/>
  <c r="H226" i="1"/>
  <c r="J226" i="1"/>
  <c r="K226" i="1"/>
  <c r="L226" i="1" s="1"/>
  <c r="N226" i="1"/>
  <c r="O226" i="1"/>
  <c r="P226" i="1"/>
  <c r="R226" i="1"/>
  <c r="S226" i="1"/>
  <c r="H227" i="1"/>
  <c r="J227" i="1"/>
  <c r="K227" i="1"/>
  <c r="L227" i="1" s="1"/>
  <c r="N227" i="1"/>
  <c r="O227" i="1"/>
  <c r="P227" i="1"/>
  <c r="R227" i="1"/>
  <c r="S227" i="1"/>
  <c r="H228" i="1"/>
  <c r="J228" i="1"/>
  <c r="K228" i="1"/>
  <c r="L228" i="1" s="1"/>
  <c r="N228" i="1"/>
  <c r="O228" i="1"/>
  <c r="P228" i="1"/>
  <c r="R228" i="1"/>
  <c r="S228" i="1"/>
  <c r="H229" i="1"/>
  <c r="J229" i="1"/>
  <c r="K229" i="1"/>
  <c r="L229" i="1" s="1"/>
  <c r="N229" i="1"/>
  <c r="O229" i="1"/>
  <c r="P229" i="1"/>
  <c r="R229" i="1"/>
  <c r="S229" i="1"/>
  <c r="H230" i="1"/>
  <c r="J230" i="1"/>
  <c r="K230" i="1"/>
  <c r="L230" i="1" s="1"/>
  <c r="N230" i="1"/>
  <c r="O230" i="1"/>
  <c r="P230" i="1"/>
  <c r="R230" i="1"/>
  <c r="S230" i="1"/>
  <c r="H231" i="1"/>
  <c r="J231" i="1"/>
  <c r="K231" i="1"/>
  <c r="L231" i="1"/>
  <c r="N231" i="1"/>
  <c r="O231" i="1"/>
  <c r="P231" i="1"/>
  <c r="R231" i="1"/>
  <c r="S231" i="1"/>
  <c r="H232" i="1"/>
  <c r="J232" i="1"/>
  <c r="K232" i="1"/>
  <c r="L232" i="1" s="1"/>
  <c r="N232" i="1"/>
  <c r="O232" i="1"/>
  <c r="P232" i="1"/>
  <c r="R232" i="1"/>
  <c r="S232" i="1"/>
  <c r="H233" i="1"/>
  <c r="J233" i="1"/>
  <c r="K233" i="1"/>
  <c r="L233" i="1" s="1"/>
  <c r="N233" i="1"/>
  <c r="O233" i="1"/>
  <c r="P233" i="1"/>
  <c r="R233" i="1"/>
  <c r="S233" i="1"/>
  <c r="H234" i="1"/>
  <c r="J234" i="1"/>
  <c r="K234" i="1"/>
  <c r="L234" i="1" s="1"/>
  <c r="N234" i="1"/>
  <c r="O234" i="1"/>
  <c r="P234" i="1"/>
  <c r="R234" i="1"/>
  <c r="S234" i="1"/>
  <c r="H235" i="1"/>
  <c r="J235" i="1"/>
  <c r="K235" i="1"/>
  <c r="L235" i="1" s="1"/>
  <c r="N235" i="1"/>
  <c r="O235" i="1"/>
  <c r="P235" i="1"/>
  <c r="R235" i="1"/>
  <c r="S235" i="1"/>
  <c r="H236" i="1"/>
  <c r="J236" i="1"/>
  <c r="K236" i="1"/>
  <c r="L236" i="1"/>
  <c r="N236" i="1"/>
  <c r="O236" i="1"/>
  <c r="P236" i="1"/>
  <c r="R236" i="1"/>
  <c r="S236" i="1"/>
  <c r="H237" i="1"/>
  <c r="J237" i="1"/>
  <c r="K237" i="1"/>
  <c r="L237" i="1" s="1"/>
  <c r="N237" i="1"/>
  <c r="O237" i="1"/>
  <c r="P237" i="1"/>
  <c r="R237" i="1"/>
  <c r="S237" i="1"/>
  <c r="H238" i="1"/>
  <c r="J238" i="1"/>
  <c r="K238" i="1"/>
  <c r="L238" i="1" s="1"/>
  <c r="N238" i="1"/>
  <c r="O238" i="1"/>
  <c r="P238" i="1"/>
  <c r="R238" i="1"/>
  <c r="S238" i="1"/>
  <c r="H239" i="1"/>
  <c r="J239" i="1"/>
  <c r="K239" i="1"/>
  <c r="L239" i="1" s="1"/>
  <c r="N239" i="1"/>
  <c r="O239" i="1"/>
  <c r="P239" i="1"/>
  <c r="R239" i="1"/>
  <c r="S239" i="1"/>
  <c r="H240" i="1"/>
  <c r="J240" i="1"/>
  <c r="K240" i="1"/>
  <c r="L240" i="1" s="1"/>
  <c r="N240" i="1"/>
  <c r="O240" i="1"/>
  <c r="P240" i="1"/>
  <c r="R240" i="1"/>
  <c r="S240" i="1"/>
  <c r="H241" i="1"/>
  <c r="J241" i="1"/>
  <c r="K241" i="1"/>
  <c r="L241" i="1" s="1"/>
  <c r="N241" i="1"/>
  <c r="O241" i="1"/>
  <c r="P241" i="1"/>
  <c r="R241" i="1"/>
  <c r="S241" i="1"/>
  <c r="H242" i="1"/>
  <c r="J242" i="1"/>
  <c r="K242" i="1"/>
  <c r="L242" i="1" s="1"/>
  <c r="N242" i="1"/>
  <c r="O242" i="1"/>
  <c r="P242" i="1"/>
  <c r="R242" i="1"/>
  <c r="S242" i="1"/>
  <c r="H243" i="1"/>
  <c r="J243" i="1"/>
  <c r="K243" i="1"/>
  <c r="L243" i="1" s="1"/>
  <c r="N243" i="1"/>
  <c r="O243" i="1"/>
  <c r="P243" i="1"/>
  <c r="R243" i="1"/>
  <c r="S243" i="1"/>
  <c r="H244" i="1"/>
  <c r="J244" i="1"/>
  <c r="K244" i="1"/>
  <c r="L244" i="1" s="1"/>
  <c r="N244" i="1"/>
  <c r="O244" i="1"/>
  <c r="P244" i="1"/>
  <c r="R244" i="1"/>
  <c r="S244" i="1"/>
  <c r="H245" i="1"/>
  <c r="J245" i="1"/>
  <c r="K245" i="1"/>
  <c r="L245" i="1" s="1"/>
  <c r="N245" i="1"/>
  <c r="O245" i="1"/>
  <c r="P245" i="1"/>
  <c r="R245" i="1"/>
  <c r="S245" i="1"/>
  <c r="H246" i="1"/>
  <c r="J246" i="1"/>
  <c r="K246" i="1"/>
  <c r="L246" i="1" s="1"/>
  <c r="N246" i="1"/>
  <c r="O246" i="1"/>
  <c r="P246" i="1"/>
  <c r="R246" i="1"/>
  <c r="S246" i="1"/>
  <c r="H247" i="1"/>
  <c r="J247" i="1"/>
  <c r="K247" i="1"/>
  <c r="L247" i="1" s="1"/>
  <c r="N247" i="1"/>
  <c r="O247" i="1"/>
  <c r="P247" i="1"/>
  <c r="R247" i="1"/>
  <c r="S247" i="1"/>
  <c r="H248" i="1"/>
  <c r="J248" i="1"/>
  <c r="K248" i="1"/>
  <c r="L248" i="1"/>
  <c r="N248" i="1"/>
  <c r="O248" i="1"/>
  <c r="P248" i="1"/>
  <c r="R248" i="1"/>
  <c r="S248" i="1"/>
  <c r="H249" i="1"/>
  <c r="J249" i="1"/>
  <c r="K249" i="1"/>
  <c r="L249" i="1" s="1"/>
  <c r="N249" i="1"/>
  <c r="O249" i="1"/>
  <c r="P249" i="1"/>
  <c r="R249" i="1"/>
  <c r="S249" i="1"/>
  <c r="H250" i="1"/>
  <c r="J250" i="1"/>
  <c r="K250" i="1"/>
  <c r="L250" i="1"/>
  <c r="N250" i="1"/>
  <c r="O250" i="1"/>
  <c r="P250" i="1"/>
  <c r="R250" i="1"/>
  <c r="S250" i="1"/>
  <c r="H251" i="1"/>
  <c r="J251" i="1"/>
  <c r="K251" i="1"/>
  <c r="L251" i="1" s="1"/>
  <c r="N251" i="1"/>
  <c r="O251" i="1"/>
  <c r="P251" i="1"/>
  <c r="R251" i="1"/>
  <c r="S251" i="1"/>
  <c r="H252" i="1"/>
  <c r="J252" i="1"/>
  <c r="K252" i="1"/>
  <c r="L252" i="1" s="1"/>
  <c r="N252" i="1"/>
  <c r="O252" i="1"/>
  <c r="P252" i="1"/>
  <c r="R252" i="1"/>
  <c r="S252" i="1"/>
  <c r="H253" i="1"/>
  <c r="J253" i="1"/>
  <c r="K253" i="1"/>
  <c r="L253" i="1" s="1"/>
  <c r="N253" i="1"/>
  <c r="O253" i="1"/>
  <c r="P253" i="1"/>
  <c r="R253" i="1"/>
  <c r="S253" i="1"/>
  <c r="H254" i="1"/>
  <c r="J254" i="1"/>
  <c r="K254" i="1"/>
  <c r="L254" i="1" s="1"/>
  <c r="N254" i="1"/>
  <c r="O254" i="1"/>
  <c r="P254" i="1"/>
  <c r="R254" i="1"/>
  <c r="S254" i="1"/>
  <c r="H255" i="1"/>
  <c r="J255" i="1"/>
  <c r="K255" i="1"/>
  <c r="L255" i="1" s="1"/>
  <c r="N255" i="1"/>
  <c r="O255" i="1"/>
  <c r="P255" i="1"/>
  <c r="R255" i="1"/>
  <c r="S255" i="1"/>
  <c r="H256" i="1"/>
  <c r="J256" i="1"/>
  <c r="K256" i="1"/>
  <c r="L256" i="1"/>
  <c r="N256" i="1"/>
  <c r="O256" i="1"/>
  <c r="P256" i="1"/>
  <c r="R256" i="1"/>
  <c r="S256" i="1"/>
  <c r="H257" i="1"/>
  <c r="J257" i="1"/>
  <c r="K257" i="1"/>
  <c r="L257" i="1" s="1"/>
  <c r="N257" i="1"/>
  <c r="O257" i="1"/>
  <c r="P257" i="1"/>
  <c r="R257" i="1"/>
  <c r="S257" i="1"/>
  <c r="H258" i="1"/>
  <c r="J258" i="1"/>
  <c r="K258" i="1"/>
  <c r="L258" i="1"/>
  <c r="N258" i="1"/>
  <c r="O258" i="1"/>
  <c r="P258" i="1"/>
  <c r="R258" i="1"/>
  <c r="S258" i="1"/>
  <c r="H259" i="1"/>
  <c r="J259" i="1"/>
  <c r="K259" i="1"/>
  <c r="L259" i="1" s="1"/>
  <c r="N259" i="1"/>
  <c r="O259" i="1"/>
  <c r="P259" i="1"/>
  <c r="R259" i="1"/>
  <c r="S259" i="1"/>
  <c r="H260" i="1"/>
  <c r="J260" i="1"/>
  <c r="K260" i="1"/>
  <c r="L260" i="1" s="1"/>
  <c r="N260" i="1"/>
  <c r="O260" i="1"/>
  <c r="P260" i="1"/>
  <c r="R260" i="1"/>
  <c r="S260" i="1"/>
  <c r="H261" i="1"/>
  <c r="J261" i="1"/>
  <c r="K261" i="1"/>
  <c r="L261" i="1" s="1"/>
  <c r="N261" i="1"/>
  <c r="O261" i="1"/>
  <c r="P261" i="1"/>
  <c r="R261" i="1"/>
  <c r="S261" i="1"/>
  <c r="H262" i="1"/>
  <c r="J262" i="1"/>
  <c r="K262" i="1"/>
  <c r="L262" i="1" s="1"/>
  <c r="N262" i="1"/>
  <c r="O262" i="1"/>
  <c r="P262" i="1"/>
  <c r="R262" i="1"/>
  <c r="S262" i="1"/>
  <c r="H263" i="1"/>
  <c r="J263" i="1"/>
  <c r="K263" i="1"/>
  <c r="L263" i="1"/>
  <c r="N263" i="1"/>
  <c r="O263" i="1"/>
  <c r="P263" i="1"/>
  <c r="R263" i="1"/>
  <c r="S263" i="1"/>
  <c r="H264" i="1"/>
  <c r="J264" i="1"/>
  <c r="K264" i="1"/>
  <c r="L264" i="1" s="1"/>
  <c r="N264" i="1"/>
  <c r="O264" i="1"/>
  <c r="P264" i="1"/>
  <c r="R264" i="1"/>
  <c r="S264" i="1"/>
  <c r="H265" i="1"/>
  <c r="J265" i="1"/>
  <c r="K265" i="1"/>
  <c r="L265" i="1" s="1"/>
  <c r="N265" i="1"/>
  <c r="O265" i="1"/>
  <c r="P265" i="1"/>
  <c r="R265" i="1"/>
  <c r="S265" i="1"/>
  <c r="H266" i="1"/>
  <c r="J266" i="1"/>
  <c r="K266" i="1"/>
  <c r="L266" i="1" s="1"/>
  <c r="N266" i="1"/>
  <c r="O266" i="1"/>
  <c r="P266" i="1"/>
  <c r="R266" i="1"/>
  <c r="S266" i="1"/>
  <c r="H267" i="1"/>
  <c r="J267" i="1"/>
  <c r="K267" i="1"/>
  <c r="L267" i="1" s="1"/>
  <c r="N267" i="1"/>
  <c r="O267" i="1"/>
  <c r="P267" i="1"/>
  <c r="R267" i="1"/>
  <c r="S267" i="1"/>
  <c r="H268" i="1"/>
  <c r="J268" i="1"/>
  <c r="K268" i="1"/>
  <c r="L268" i="1" s="1"/>
  <c r="N268" i="1"/>
  <c r="O268" i="1"/>
  <c r="P268" i="1"/>
  <c r="R268" i="1"/>
  <c r="S268" i="1"/>
  <c r="H269" i="1"/>
  <c r="J269" i="1"/>
  <c r="K269" i="1"/>
  <c r="L269" i="1" s="1"/>
  <c r="N269" i="1"/>
  <c r="O269" i="1"/>
  <c r="P269" i="1"/>
  <c r="R269" i="1"/>
  <c r="S269" i="1"/>
  <c r="H270" i="1"/>
  <c r="J270" i="1"/>
  <c r="K270" i="1"/>
  <c r="L270" i="1" s="1"/>
  <c r="N270" i="1"/>
  <c r="O270" i="1"/>
  <c r="P270" i="1"/>
  <c r="R270" i="1"/>
  <c r="S270" i="1"/>
  <c r="H271" i="1"/>
  <c r="J271" i="1"/>
  <c r="K271" i="1"/>
  <c r="L271" i="1" s="1"/>
  <c r="N271" i="1"/>
  <c r="O271" i="1"/>
  <c r="P271" i="1"/>
  <c r="R271" i="1"/>
  <c r="S271" i="1"/>
  <c r="H272" i="1"/>
  <c r="J272" i="1"/>
  <c r="K272" i="1"/>
  <c r="L272" i="1" s="1"/>
  <c r="N272" i="1"/>
  <c r="O272" i="1"/>
  <c r="P272" i="1"/>
  <c r="R272" i="1"/>
  <c r="S272" i="1"/>
  <c r="H273" i="1"/>
  <c r="J273" i="1"/>
  <c r="K273" i="1"/>
  <c r="L273" i="1" s="1"/>
  <c r="N273" i="1"/>
  <c r="O273" i="1"/>
  <c r="P273" i="1"/>
  <c r="R273" i="1"/>
  <c r="S273" i="1"/>
  <c r="H274" i="1"/>
  <c r="J274" i="1"/>
  <c r="K274" i="1"/>
  <c r="L274" i="1"/>
  <c r="N274" i="1"/>
  <c r="O274" i="1"/>
  <c r="P274" i="1"/>
  <c r="R274" i="1"/>
  <c r="S274" i="1"/>
  <c r="H275" i="1"/>
  <c r="J275" i="1"/>
  <c r="K275" i="1"/>
  <c r="L275" i="1" s="1"/>
  <c r="N275" i="1"/>
  <c r="O275" i="1"/>
  <c r="P275" i="1"/>
  <c r="R275" i="1"/>
  <c r="S275" i="1"/>
  <c r="H276" i="1"/>
  <c r="J276" i="1"/>
  <c r="K276" i="1"/>
  <c r="L276" i="1" s="1"/>
  <c r="N276" i="1"/>
  <c r="O276" i="1"/>
  <c r="P276" i="1"/>
  <c r="R276" i="1"/>
  <c r="S276" i="1"/>
  <c r="H277" i="1"/>
  <c r="J277" i="1"/>
  <c r="K277" i="1"/>
  <c r="L277" i="1" s="1"/>
  <c r="N277" i="1"/>
  <c r="O277" i="1"/>
  <c r="P277" i="1"/>
  <c r="R277" i="1"/>
  <c r="S277" i="1"/>
  <c r="H278" i="1"/>
  <c r="J278" i="1"/>
  <c r="K278" i="1"/>
  <c r="L278" i="1" s="1"/>
  <c r="N278" i="1"/>
  <c r="O278" i="1"/>
  <c r="P278" i="1"/>
  <c r="R278" i="1"/>
  <c r="S278" i="1"/>
  <c r="H279" i="1"/>
  <c r="J279" i="1"/>
  <c r="K279" i="1"/>
  <c r="L279" i="1" s="1"/>
  <c r="N279" i="1"/>
  <c r="O279" i="1"/>
  <c r="P279" i="1"/>
  <c r="R279" i="1"/>
  <c r="S279" i="1"/>
  <c r="H280" i="1"/>
  <c r="J280" i="1"/>
  <c r="K280" i="1"/>
  <c r="L280" i="1"/>
  <c r="N280" i="1"/>
  <c r="O280" i="1"/>
  <c r="P280" i="1"/>
  <c r="R280" i="1"/>
  <c r="S280" i="1"/>
  <c r="H281" i="1"/>
  <c r="J281" i="1"/>
  <c r="K281" i="1"/>
  <c r="L281" i="1" s="1"/>
  <c r="N281" i="1"/>
  <c r="O281" i="1"/>
  <c r="P281" i="1"/>
  <c r="R281" i="1"/>
  <c r="S281" i="1"/>
  <c r="H282" i="1"/>
  <c r="J282" i="1"/>
  <c r="K282" i="1"/>
  <c r="L282" i="1" s="1"/>
  <c r="N282" i="1"/>
  <c r="O282" i="1"/>
  <c r="P282" i="1"/>
  <c r="R282" i="1"/>
  <c r="S282" i="1"/>
  <c r="H283" i="1"/>
  <c r="J283" i="1"/>
  <c r="K283" i="1"/>
  <c r="L283" i="1" s="1"/>
  <c r="N283" i="1"/>
  <c r="O283" i="1"/>
  <c r="P283" i="1"/>
  <c r="R283" i="1"/>
  <c r="S283" i="1"/>
  <c r="H284" i="1"/>
  <c r="J284" i="1"/>
  <c r="K284" i="1"/>
  <c r="L284" i="1" s="1"/>
  <c r="N284" i="1"/>
  <c r="O284" i="1"/>
  <c r="P284" i="1"/>
  <c r="R284" i="1"/>
  <c r="S284" i="1"/>
  <c r="H285" i="1"/>
  <c r="J285" i="1"/>
  <c r="K285" i="1"/>
  <c r="L285" i="1" s="1"/>
  <c r="N285" i="1"/>
  <c r="O285" i="1"/>
  <c r="P285" i="1"/>
  <c r="R285" i="1"/>
  <c r="S285" i="1"/>
  <c r="H286" i="1"/>
  <c r="J286" i="1"/>
  <c r="K286" i="1"/>
  <c r="L286" i="1" s="1"/>
  <c r="N286" i="1"/>
  <c r="O286" i="1"/>
  <c r="P286" i="1"/>
  <c r="R286" i="1"/>
  <c r="S286" i="1"/>
  <c r="H287" i="1"/>
  <c r="J287" i="1"/>
  <c r="K287" i="1"/>
  <c r="L287" i="1" s="1"/>
  <c r="N287" i="1"/>
  <c r="O287" i="1"/>
  <c r="P287" i="1"/>
  <c r="R287" i="1"/>
  <c r="S287" i="1"/>
  <c r="H288" i="1"/>
  <c r="J288" i="1"/>
  <c r="K288" i="1"/>
  <c r="L288" i="1"/>
  <c r="N288" i="1"/>
  <c r="O288" i="1"/>
  <c r="P288" i="1"/>
  <c r="R288" i="1"/>
  <c r="S288" i="1"/>
  <c r="H289" i="1"/>
  <c r="J289" i="1"/>
  <c r="K289" i="1"/>
  <c r="L289" i="1" s="1"/>
  <c r="N289" i="1"/>
  <c r="O289" i="1"/>
  <c r="P289" i="1"/>
  <c r="R289" i="1"/>
  <c r="S289" i="1"/>
  <c r="H290" i="1"/>
  <c r="J290" i="1"/>
  <c r="K290" i="1"/>
  <c r="L290" i="1" s="1"/>
  <c r="N290" i="1"/>
  <c r="O290" i="1"/>
  <c r="P290" i="1"/>
  <c r="R290" i="1"/>
  <c r="S290" i="1"/>
  <c r="H291" i="1"/>
  <c r="J291" i="1"/>
  <c r="K291" i="1"/>
  <c r="L291" i="1" s="1"/>
  <c r="N291" i="1"/>
  <c r="O291" i="1"/>
  <c r="P291" i="1"/>
  <c r="R291" i="1"/>
  <c r="S291" i="1"/>
  <c r="H292" i="1"/>
  <c r="J292" i="1"/>
  <c r="K292" i="1"/>
  <c r="L292" i="1"/>
  <c r="N292" i="1"/>
  <c r="O292" i="1"/>
  <c r="P292" i="1"/>
  <c r="R292" i="1"/>
  <c r="S292" i="1"/>
  <c r="H293" i="1"/>
  <c r="J293" i="1"/>
  <c r="K293" i="1"/>
  <c r="L293" i="1" s="1"/>
  <c r="N293" i="1"/>
  <c r="O293" i="1"/>
  <c r="P293" i="1"/>
  <c r="R293" i="1"/>
  <c r="S293" i="1"/>
  <c r="H294" i="1"/>
  <c r="J294" i="1"/>
  <c r="K294" i="1"/>
  <c r="L294" i="1" s="1"/>
  <c r="N294" i="1"/>
  <c r="O294" i="1"/>
  <c r="P294" i="1"/>
  <c r="R294" i="1"/>
  <c r="S294" i="1"/>
  <c r="H295" i="1"/>
  <c r="J295" i="1"/>
  <c r="K295" i="1"/>
  <c r="L295" i="1"/>
  <c r="N295" i="1"/>
  <c r="O295" i="1"/>
  <c r="P295" i="1"/>
  <c r="R295" i="1"/>
  <c r="S295" i="1"/>
  <c r="H296" i="1"/>
  <c r="J296" i="1"/>
  <c r="K296" i="1"/>
  <c r="L296" i="1" s="1"/>
  <c r="N296" i="1"/>
  <c r="O296" i="1"/>
  <c r="P296" i="1"/>
  <c r="R296" i="1"/>
  <c r="S296" i="1"/>
  <c r="H297" i="1"/>
  <c r="J297" i="1"/>
  <c r="K297" i="1"/>
  <c r="L297" i="1" s="1"/>
  <c r="N297" i="1"/>
  <c r="O297" i="1"/>
  <c r="P297" i="1"/>
  <c r="R297" i="1"/>
  <c r="S297" i="1"/>
  <c r="H298" i="1"/>
  <c r="J298" i="1"/>
  <c r="K298" i="1"/>
  <c r="L298" i="1" s="1"/>
  <c r="N298" i="1"/>
  <c r="O298" i="1"/>
  <c r="P298" i="1"/>
  <c r="R298" i="1"/>
  <c r="S298" i="1"/>
  <c r="H299" i="1"/>
  <c r="J299" i="1"/>
  <c r="K299" i="1"/>
  <c r="L299" i="1" s="1"/>
  <c r="N299" i="1"/>
  <c r="O299" i="1"/>
  <c r="P299" i="1"/>
  <c r="R299" i="1"/>
  <c r="S299" i="1"/>
  <c r="H300" i="1"/>
  <c r="J300" i="1"/>
  <c r="K300" i="1"/>
  <c r="L300" i="1" s="1"/>
  <c r="N300" i="1"/>
  <c r="O300" i="1"/>
  <c r="P300" i="1"/>
  <c r="R300" i="1"/>
  <c r="S300" i="1"/>
  <c r="H301" i="1"/>
  <c r="J301" i="1"/>
  <c r="K301" i="1"/>
  <c r="L301" i="1" s="1"/>
  <c r="N301" i="1"/>
  <c r="O301" i="1"/>
  <c r="P301" i="1"/>
  <c r="R301" i="1"/>
  <c r="S301" i="1"/>
  <c r="H302" i="1"/>
  <c r="J302" i="1"/>
  <c r="K302" i="1"/>
  <c r="L302" i="1" s="1"/>
  <c r="N302" i="1"/>
  <c r="O302" i="1"/>
  <c r="P302" i="1"/>
  <c r="R302" i="1"/>
  <c r="S302" i="1"/>
  <c r="H303" i="1"/>
  <c r="J303" i="1"/>
  <c r="K303" i="1"/>
  <c r="L303" i="1" s="1"/>
  <c r="N303" i="1"/>
  <c r="O303" i="1"/>
  <c r="P303" i="1"/>
  <c r="R303" i="1"/>
  <c r="S303" i="1"/>
  <c r="H304" i="1"/>
  <c r="J304" i="1"/>
  <c r="K304" i="1"/>
  <c r="L304" i="1"/>
  <c r="N304" i="1"/>
  <c r="O304" i="1"/>
  <c r="P304" i="1"/>
  <c r="R304" i="1"/>
  <c r="S304" i="1"/>
  <c r="H305" i="1"/>
  <c r="J305" i="1"/>
  <c r="K305" i="1"/>
  <c r="L305" i="1" s="1"/>
  <c r="N305" i="1"/>
  <c r="O305" i="1"/>
  <c r="P305" i="1"/>
  <c r="R305" i="1"/>
  <c r="S305" i="1"/>
  <c r="H306" i="1"/>
  <c r="J306" i="1"/>
  <c r="K306" i="1"/>
  <c r="L306" i="1" s="1"/>
  <c r="N306" i="1"/>
  <c r="O306" i="1"/>
  <c r="P306" i="1"/>
  <c r="R306" i="1"/>
  <c r="S306" i="1"/>
  <c r="H307" i="1"/>
  <c r="J307" i="1"/>
  <c r="K307" i="1"/>
  <c r="L307" i="1" s="1"/>
  <c r="N307" i="1"/>
  <c r="O307" i="1"/>
  <c r="P307" i="1"/>
  <c r="R307" i="1"/>
  <c r="S307" i="1"/>
  <c r="H308" i="1"/>
  <c r="J308" i="1"/>
  <c r="K308" i="1"/>
  <c r="L308" i="1" s="1"/>
  <c r="N308" i="1"/>
  <c r="O308" i="1"/>
  <c r="P308" i="1"/>
  <c r="R308" i="1"/>
  <c r="S308" i="1"/>
  <c r="H309" i="1"/>
  <c r="J309" i="1"/>
  <c r="K309" i="1"/>
  <c r="L309" i="1" s="1"/>
  <c r="N309" i="1"/>
  <c r="O309" i="1"/>
  <c r="P309" i="1"/>
  <c r="R309" i="1"/>
  <c r="S309" i="1"/>
  <c r="H310" i="1"/>
  <c r="J310" i="1"/>
  <c r="K310" i="1"/>
  <c r="L310" i="1" s="1"/>
  <c r="N310" i="1"/>
  <c r="O310" i="1"/>
  <c r="P310" i="1"/>
  <c r="R310" i="1"/>
  <c r="S310" i="1"/>
  <c r="H311" i="1"/>
  <c r="J311" i="1"/>
  <c r="K311" i="1"/>
  <c r="L311" i="1"/>
  <c r="N311" i="1"/>
  <c r="O311" i="1"/>
  <c r="P311" i="1"/>
  <c r="R311" i="1"/>
  <c r="S311" i="1"/>
  <c r="H312" i="1"/>
  <c r="J312" i="1"/>
  <c r="K312" i="1"/>
  <c r="L312" i="1" s="1"/>
  <c r="N312" i="1"/>
  <c r="O312" i="1"/>
  <c r="P312" i="1"/>
  <c r="R312" i="1"/>
  <c r="S312" i="1"/>
  <c r="H313" i="1"/>
  <c r="J313" i="1"/>
  <c r="K313" i="1"/>
  <c r="L313" i="1" s="1"/>
  <c r="N313" i="1"/>
  <c r="O313" i="1"/>
  <c r="P313" i="1"/>
  <c r="R313" i="1"/>
  <c r="S313" i="1"/>
  <c r="H314" i="1"/>
  <c r="J314" i="1"/>
  <c r="K314" i="1"/>
  <c r="L314" i="1" s="1"/>
  <c r="N314" i="1"/>
  <c r="O314" i="1"/>
  <c r="P314" i="1"/>
  <c r="R314" i="1"/>
  <c r="S314" i="1"/>
  <c r="H315" i="1"/>
  <c r="J315" i="1"/>
  <c r="K315" i="1"/>
  <c r="L315" i="1" s="1"/>
  <c r="N315" i="1"/>
  <c r="O315" i="1"/>
  <c r="P315" i="1"/>
  <c r="R315" i="1"/>
  <c r="S315" i="1"/>
  <c r="H316" i="1"/>
  <c r="J316" i="1"/>
  <c r="K316" i="1"/>
  <c r="L316" i="1" s="1"/>
  <c r="N316" i="1"/>
  <c r="O316" i="1"/>
  <c r="P316" i="1"/>
  <c r="R316" i="1"/>
  <c r="S316" i="1"/>
  <c r="H317" i="1"/>
  <c r="J317" i="1"/>
  <c r="K317" i="1"/>
  <c r="L317" i="1" s="1"/>
  <c r="N317" i="1"/>
  <c r="O317" i="1"/>
  <c r="P317" i="1"/>
  <c r="R317" i="1"/>
  <c r="S317" i="1"/>
  <c r="H318" i="1"/>
  <c r="J318" i="1"/>
  <c r="K318" i="1"/>
  <c r="L318" i="1" s="1"/>
  <c r="N318" i="1"/>
  <c r="O318" i="1"/>
  <c r="P318" i="1"/>
  <c r="R318" i="1"/>
  <c r="S318" i="1"/>
  <c r="H319" i="1"/>
  <c r="J319" i="1"/>
  <c r="K319" i="1"/>
  <c r="L319" i="1" s="1"/>
  <c r="N319" i="1"/>
  <c r="O319" i="1"/>
  <c r="P319" i="1"/>
  <c r="R319" i="1"/>
  <c r="S319" i="1"/>
  <c r="H320" i="1"/>
  <c r="J320" i="1"/>
  <c r="K320" i="1"/>
  <c r="L320" i="1" s="1"/>
  <c r="N320" i="1"/>
  <c r="O320" i="1"/>
  <c r="P320" i="1"/>
  <c r="R320" i="1"/>
  <c r="S320" i="1"/>
  <c r="H321" i="1"/>
  <c r="J321" i="1"/>
  <c r="K321" i="1"/>
  <c r="L321" i="1" s="1"/>
  <c r="N321" i="1"/>
  <c r="O321" i="1"/>
  <c r="P321" i="1"/>
  <c r="R321" i="1"/>
  <c r="S321" i="1"/>
  <c r="H322" i="1"/>
  <c r="J322" i="1"/>
  <c r="K322" i="1"/>
  <c r="L322" i="1" s="1"/>
  <c r="N322" i="1"/>
  <c r="O322" i="1"/>
  <c r="P322" i="1"/>
  <c r="R322" i="1"/>
  <c r="S322" i="1"/>
  <c r="H323" i="1"/>
  <c r="J323" i="1"/>
  <c r="K323" i="1"/>
  <c r="L323" i="1" s="1"/>
  <c r="N323" i="1"/>
  <c r="O323" i="1"/>
  <c r="P323" i="1"/>
  <c r="R323" i="1"/>
  <c r="S323" i="1"/>
  <c r="H324" i="1"/>
  <c r="J324" i="1"/>
  <c r="K324" i="1"/>
  <c r="L324" i="1"/>
  <c r="N324" i="1"/>
  <c r="O324" i="1"/>
  <c r="P324" i="1"/>
  <c r="R324" i="1"/>
  <c r="S324" i="1"/>
  <c r="H325" i="1"/>
  <c r="J325" i="1"/>
  <c r="K325" i="1"/>
  <c r="L325" i="1" s="1"/>
  <c r="N325" i="1"/>
  <c r="O325" i="1"/>
  <c r="P325" i="1"/>
  <c r="R325" i="1"/>
  <c r="S325" i="1"/>
  <c r="H326" i="1"/>
  <c r="J326" i="1"/>
  <c r="K326" i="1"/>
  <c r="L326" i="1" s="1"/>
  <c r="N326" i="1"/>
  <c r="O326" i="1"/>
  <c r="P326" i="1"/>
  <c r="R326" i="1"/>
  <c r="S326" i="1"/>
  <c r="H327" i="1"/>
  <c r="J327" i="1"/>
  <c r="K327" i="1"/>
  <c r="L327" i="1" s="1"/>
  <c r="N327" i="1"/>
  <c r="O327" i="1"/>
  <c r="P327" i="1"/>
  <c r="R327" i="1"/>
  <c r="S327" i="1"/>
  <c r="H328" i="1"/>
  <c r="J328" i="1"/>
  <c r="K328" i="1"/>
  <c r="L328" i="1" s="1"/>
  <c r="N328" i="1"/>
  <c r="O328" i="1"/>
  <c r="P328" i="1"/>
  <c r="R328" i="1"/>
  <c r="S328" i="1"/>
  <c r="H329" i="1"/>
  <c r="J329" i="1"/>
  <c r="K329" i="1"/>
  <c r="L329" i="1" s="1"/>
  <c r="N329" i="1"/>
  <c r="O329" i="1"/>
  <c r="P329" i="1"/>
  <c r="R329" i="1"/>
  <c r="S329" i="1"/>
  <c r="H330" i="1"/>
  <c r="J330" i="1"/>
  <c r="K330" i="1"/>
  <c r="L330" i="1" s="1"/>
  <c r="N330" i="1"/>
  <c r="O330" i="1"/>
  <c r="P330" i="1"/>
  <c r="R330" i="1"/>
  <c r="S330" i="1"/>
  <c r="H331" i="1"/>
  <c r="J331" i="1"/>
  <c r="K331" i="1"/>
  <c r="L331" i="1" s="1"/>
  <c r="N331" i="1"/>
  <c r="O331" i="1"/>
  <c r="P331" i="1"/>
  <c r="R331" i="1"/>
  <c r="S331" i="1"/>
  <c r="H332" i="1"/>
  <c r="J332" i="1"/>
  <c r="K332" i="1"/>
  <c r="L332" i="1" s="1"/>
  <c r="N332" i="1"/>
  <c r="O332" i="1"/>
  <c r="P332" i="1"/>
  <c r="R332" i="1"/>
  <c r="S332" i="1"/>
  <c r="H333" i="1"/>
  <c r="J333" i="1"/>
  <c r="K333" i="1"/>
  <c r="L333" i="1" s="1"/>
  <c r="N333" i="1"/>
  <c r="O333" i="1"/>
  <c r="P333" i="1"/>
  <c r="R333" i="1"/>
  <c r="S333" i="1"/>
  <c r="H334" i="1"/>
  <c r="J334" i="1"/>
  <c r="K334" i="1"/>
  <c r="L334" i="1"/>
  <c r="N334" i="1"/>
  <c r="O334" i="1"/>
  <c r="P334" i="1"/>
  <c r="R334" i="1"/>
  <c r="S334" i="1"/>
  <c r="H335" i="1"/>
  <c r="J335" i="1"/>
  <c r="K335" i="1"/>
  <c r="L335" i="1"/>
  <c r="N335" i="1"/>
  <c r="O335" i="1"/>
  <c r="P335" i="1"/>
  <c r="R335" i="1"/>
  <c r="S335" i="1"/>
  <c r="H336" i="1"/>
  <c r="J336" i="1"/>
  <c r="K336" i="1"/>
  <c r="L336" i="1" s="1"/>
  <c r="N336" i="1"/>
  <c r="O336" i="1"/>
  <c r="P336" i="1"/>
  <c r="R336" i="1"/>
  <c r="S336" i="1"/>
  <c r="H337" i="1"/>
  <c r="J337" i="1"/>
  <c r="K337" i="1"/>
  <c r="L337" i="1" s="1"/>
  <c r="N337" i="1"/>
  <c r="O337" i="1"/>
  <c r="P337" i="1"/>
  <c r="R337" i="1"/>
  <c r="S337" i="1"/>
  <c r="H338" i="1"/>
  <c r="J338" i="1"/>
  <c r="K338" i="1"/>
  <c r="L338" i="1" s="1"/>
  <c r="N338" i="1"/>
  <c r="O338" i="1"/>
  <c r="P338" i="1"/>
  <c r="R338" i="1"/>
  <c r="S338" i="1"/>
  <c r="H339" i="1"/>
  <c r="J339" i="1"/>
  <c r="K339" i="1"/>
  <c r="L339" i="1" s="1"/>
  <c r="N339" i="1"/>
  <c r="O339" i="1"/>
  <c r="P339" i="1"/>
  <c r="R339" i="1"/>
  <c r="S339" i="1"/>
  <c r="H340" i="1"/>
  <c r="J340" i="1"/>
  <c r="K340" i="1"/>
  <c r="L340" i="1"/>
  <c r="N340" i="1"/>
  <c r="O340" i="1"/>
  <c r="P340" i="1"/>
  <c r="R340" i="1"/>
  <c r="S340" i="1"/>
  <c r="H341" i="1"/>
  <c r="J341" i="1"/>
  <c r="K341" i="1"/>
  <c r="L341" i="1" s="1"/>
  <c r="N341" i="1"/>
  <c r="O341" i="1"/>
  <c r="P341" i="1"/>
  <c r="R341" i="1"/>
  <c r="S341" i="1"/>
  <c r="H342" i="1"/>
  <c r="J342" i="1"/>
  <c r="K342" i="1"/>
  <c r="L342" i="1" s="1"/>
  <c r="N342" i="1"/>
  <c r="O342" i="1"/>
  <c r="P342" i="1"/>
  <c r="R342" i="1"/>
  <c r="S342" i="1"/>
  <c r="H343" i="1"/>
  <c r="J343" i="1"/>
  <c r="K343" i="1"/>
  <c r="L343" i="1" s="1"/>
  <c r="N343" i="1"/>
  <c r="O343" i="1"/>
  <c r="P343" i="1"/>
  <c r="R343" i="1"/>
  <c r="S343" i="1"/>
  <c r="H344" i="1"/>
  <c r="J344" i="1"/>
  <c r="K344" i="1"/>
  <c r="L344" i="1" s="1"/>
  <c r="N344" i="1"/>
  <c r="O344" i="1"/>
  <c r="P344" i="1"/>
  <c r="R344" i="1"/>
  <c r="S344" i="1"/>
  <c r="H345" i="1"/>
  <c r="J345" i="1"/>
  <c r="K345" i="1"/>
  <c r="L345" i="1" s="1"/>
  <c r="N345" i="1"/>
  <c r="O345" i="1"/>
  <c r="P345" i="1"/>
  <c r="R345" i="1"/>
  <c r="S345" i="1"/>
  <c r="H346" i="1"/>
  <c r="J346" i="1"/>
  <c r="K346" i="1"/>
  <c r="L346" i="1" s="1"/>
  <c r="N346" i="1"/>
  <c r="O346" i="1"/>
  <c r="P346" i="1"/>
  <c r="R346" i="1"/>
  <c r="S346" i="1"/>
  <c r="H347" i="1"/>
  <c r="J347" i="1"/>
  <c r="K347" i="1"/>
  <c r="L347" i="1" s="1"/>
  <c r="N347" i="1"/>
  <c r="O347" i="1"/>
  <c r="P347" i="1"/>
  <c r="R347" i="1"/>
  <c r="S347" i="1"/>
  <c r="H348" i="1"/>
  <c r="J348" i="1"/>
  <c r="K348" i="1"/>
  <c r="L348" i="1" s="1"/>
  <c r="N348" i="1"/>
  <c r="O348" i="1"/>
  <c r="P348" i="1"/>
  <c r="R348" i="1"/>
  <c r="S348" i="1"/>
  <c r="H349" i="1"/>
  <c r="J349" i="1"/>
  <c r="K349" i="1"/>
  <c r="L349" i="1" s="1"/>
  <c r="N349" i="1"/>
  <c r="O349" i="1"/>
  <c r="P349" i="1"/>
  <c r="R349" i="1"/>
  <c r="S349" i="1"/>
  <c r="H350" i="1"/>
  <c r="J350" i="1"/>
  <c r="K350" i="1"/>
  <c r="L350" i="1" s="1"/>
  <c r="N350" i="1"/>
  <c r="O350" i="1"/>
  <c r="P350" i="1"/>
  <c r="R350" i="1"/>
  <c r="S350" i="1"/>
  <c r="H351" i="1"/>
  <c r="J351" i="1"/>
  <c r="K351" i="1"/>
  <c r="L351" i="1"/>
  <c r="N351" i="1"/>
  <c r="O351" i="1"/>
  <c r="P351" i="1"/>
  <c r="R351" i="1"/>
  <c r="S351" i="1"/>
  <c r="H352" i="1"/>
  <c r="J352" i="1"/>
  <c r="K352" i="1"/>
  <c r="L352" i="1" s="1"/>
  <c r="N352" i="1"/>
  <c r="O352" i="1"/>
  <c r="P352" i="1"/>
  <c r="R352" i="1"/>
  <c r="S352" i="1"/>
  <c r="H353" i="1"/>
  <c r="J353" i="1"/>
  <c r="K353" i="1"/>
  <c r="L353" i="1" s="1"/>
  <c r="N353" i="1"/>
  <c r="O353" i="1"/>
  <c r="P353" i="1"/>
  <c r="R353" i="1"/>
  <c r="S353" i="1"/>
  <c r="H354" i="1"/>
  <c r="J354" i="1"/>
  <c r="K354" i="1"/>
  <c r="L354" i="1" s="1"/>
  <c r="N354" i="1"/>
  <c r="O354" i="1"/>
  <c r="P354" i="1"/>
  <c r="R354" i="1"/>
  <c r="S354" i="1"/>
  <c r="H355" i="1"/>
  <c r="J355" i="1"/>
  <c r="K355" i="1"/>
  <c r="L355" i="1" s="1"/>
  <c r="N355" i="1"/>
  <c r="O355" i="1"/>
  <c r="P355" i="1"/>
  <c r="R355" i="1"/>
  <c r="S355" i="1"/>
  <c r="H356" i="1"/>
  <c r="J356" i="1"/>
  <c r="K356" i="1"/>
  <c r="L356" i="1" s="1"/>
  <c r="N356" i="1"/>
  <c r="O356" i="1"/>
  <c r="P356" i="1"/>
  <c r="R356" i="1"/>
  <c r="S356" i="1"/>
  <c r="H357" i="1"/>
  <c r="J357" i="1"/>
  <c r="K357" i="1"/>
  <c r="L357" i="1" s="1"/>
  <c r="N357" i="1"/>
  <c r="O357" i="1"/>
  <c r="P357" i="1"/>
  <c r="R357" i="1"/>
  <c r="S357" i="1"/>
  <c r="H358" i="1"/>
  <c r="J358" i="1"/>
  <c r="K358" i="1"/>
  <c r="L358" i="1" s="1"/>
  <c r="N358" i="1"/>
  <c r="O358" i="1"/>
  <c r="P358" i="1"/>
  <c r="R358" i="1"/>
  <c r="S358" i="1"/>
  <c r="H359" i="1"/>
  <c r="J359" i="1"/>
  <c r="K359" i="1"/>
  <c r="L359" i="1" s="1"/>
  <c r="N359" i="1"/>
  <c r="O359" i="1"/>
  <c r="P359" i="1"/>
  <c r="R359" i="1"/>
  <c r="S359" i="1"/>
  <c r="H360" i="1"/>
  <c r="J360" i="1"/>
  <c r="K360" i="1"/>
  <c r="L360" i="1" s="1"/>
  <c r="N360" i="1"/>
  <c r="O360" i="1"/>
  <c r="P360" i="1"/>
  <c r="R360" i="1"/>
  <c r="S360" i="1"/>
  <c r="H361" i="1"/>
  <c r="J361" i="1"/>
  <c r="K361" i="1"/>
  <c r="L361" i="1" s="1"/>
  <c r="N361" i="1"/>
  <c r="O361" i="1"/>
  <c r="P361" i="1"/>
  <c r="R361" i="1"/>
  <c r="S361" i="1"/>
  <c r="H362" i="1"/>
  <c r="J362" i="1"/>
  <c r="K362" i="1"/>
  <c r="L362" i="1" s="1"/>
  <c r="N362" i="1"/>
  <c r="O362" i="1"/>
  <c r="P362" i="1"/>
  <c r="R362" i="1"/>
  <c r="S362" i="1"/>
  <c r="H363" i="1"/>
  <c r="J363" i="1"/>
  <c r="K363" i="1"/>
  <c r="L363" i="1" s="1"/>
  <c r="N363" i="1"/>
  <c r="O363" i="1"/>
  <c r="P363" i="1"/>
  <c r="R363" i="1"/>
  <c r="S363" i="1"/>
  <c r="H364" i="1"/>
  <c r="J364" i="1"/>
  <c r="K364" i="1"/>
  <c r="L364" i="1" s="1"/>
  <c r="N364" i="1"/>
  <c r="O364" i="1"/>
  <c r="P364" i="1"/>
  <c r="R364" i="1"/>
  <c r="S364" i="1"/>
  <c r="H365" i="1"/>
  <c r="J365" i="1"/>
  <c r="K365" i="1"/>
  <c r="L365" i="1" s="1"/>
  <c r="N365" i="1"/>
  <c r="O365" i="1"/>
  <c r="P365" i="1"/>
  <c r="R365" i="1"/>
  <c r="S365" i="1"/>
  <c r="H366" i="1"/>
  <c r="J366" i="1"/>
  <c r="K366" i="1"/>
  <c r="L366" i="1" s="1"/>
  <c r="N366" i="1"/>
  <c r="O366" i="1"/>
  <c r="P366" i="1"/>
  <c r="R366" i="1"/>
  <c r="S366" i="1"/>
  <c r="H367" i="1"/>
  <c r="J367" i="1"/>
  <c r="K367" i="1"/>
  <c r="L367" i="1" s="1"/>
  <c r="N367" i="1"/>
  <c r="O367" i="1"/>
  <c r="P367" i="1"/>
  <c r="R367" i="1"/>
  <c r="S367" i="1"/>
  <c r="H368" i="1"/>
  <c r="J368" i="1"/>
  <c r="K368" i="1"/>
  <c r="L368" i="1" s="1"/>
  <c r="N368" i="1"/>
  <c r="O368" i="1"/>
  <c r="P368" i="1"/>
  <c r="R368" i="1"/>
  <c r="S368" i="1"/>
  <c r="H369" i="1"/>
  <c r="J369" i="1"/>
  <c r="K369" i="1"/>
  <c r="L369" i="1" s="1"/>
  <c r="N369" i="1"/>
  <c r="O369" i="1"/>
  <c r="P369" i="1"/>
  <c r="R369" i="1"/>
  <c r="S369" i="1"/>
  <c r="H370" i="1"/>
  <c r="J370" i="1"/>
  <c r="K370" i="1"/>
  <c r="L370" i="1"/>
  <c r="N370" i="1"/>
  <c r="O370" i="1"/>
  <c r="P370" i="1"/>
  <c r="R370" i="1"/>
  <c r="S370" i="1"/>
  <c r="H371" i="1"/>
  <c r="J371" i="1"/>
  <c r="K371" i="1"/>
  <c r="L371" i="1" s="1"/>
  <c r="N371" i="1"/>
  <c r="O371" i="1"/>
  <c r="P371" i="1"/>
  <c r="R371" i="1"/>
  <c r="S371" i="1"/>
  <c r="H372" i="1"/>
  <c r="J372" i="1"/>
  <c r="K372" i="1"/>
  <c r="L372" i="1"/>
  <c r="N372" i="1"/>
  <c r="O372" i="1"/>
  <c r="P372" i="1"/>
  <c r="R372" i="1"/>
  <c r="S372" i="1"/>
  <c r="H373" i="1"/>
  <c r="J373" i="1"/>
  <c r="K373" i="1"/>
  <c r="L373" i="1" s="1"/>
  <c r="N373" i="1"/>
  <c r="O373" i="1"/>
  <c r="P373" i="1"/>
  <c r="R373" i="1"/>
  <c r="S373" i="1"/>
  <c r="H374" i="1"/>
  <c r="J374" i="1"/>
  <c r="K374" i="1"/>
  <c r="L374" i="1" s="1"/>
  <c r="N374" i="1"/>
  <c r="O374" i="1"/>
  <c r="P374" i="1"/>
  <c r="R374" i="1"/>
  <c r="S374" i="1"/>
  <c r="H375" i="1"/>
  <c r="J375" i="1"/>
  <c r="K375" i="1"/>
  <c r="L375" i="1" s="1"/>
  <c r="N375" i="1"/>
  <c r="O375" i="1"/>
  <c r="P375" i="1"/>
  <c r="R375" i="1"/>
  <c r="S375" i="1"/>
  <c r="H376" i="1"/>
  <c r="J376" i="1"/>
  <c r="K376" i="1"/>
  <c r="L376" i="1" s="1"/>
  <c r="N376" i="1"/>
  <c r="O376" i="1"/>
  <c r="P376" i="1"/>
  <c r="R376" i="1"/>
  <c r="S376" i="1"/>
  <c r="H377" i="1"/>
  <c r="J377" i="1"/>
  <c r="K377" i="1"/>
  <c r="L377" i="1" s="1"/>
  <c r="N377" i="1"/>
  <c r="O377" i="1"/>
  <c r="P377" i="1"/>
  <c r="R377" i="1"/>
  <c r="S377" i="1"/>
  <c r="H378" i="1"/>
  <c r="J378" i="1"/>
  <c r="K378" i="1"/>
  <c r="L378" i="1" s="1"/>
  <c r="N378" i="1"/>
  <c r="O378" i="1"/>
  <c r="P378" i="1"/>
  <c r="R378" i="1"/>
  <c r="S378" i="1"/>
  <c r="H379" i="1"/>
  <c r="J379" i="1"/>
  <c r="K379" i="1"/>
  <c r="L379" i="1" s="1"/>
  <c r="N379" i="1"/>
  <c r="O379" i="1"/>
  <c r="P379" i="1"/>
  <c r="R379" i="1"/>
  <c r="S379" i="1"/>
  <c r="H380" i="1"/>
  <c r="J380" i="1"/>
  <c r="K380" i="1"/>
  <c r="L380" i="1" s="1"/>
  <c r="N380" i="1"/>
  <c r="O380" i="1"/>
  <c r="P380" i="1"/>
  <c r="R380" i="1"/>
  <c r="S380" i="1"/>
  <c r="H381" i="1"/>
  <c r="J381" i="1"/>
  <c r="K381" i="1"/>
  <c r="L381" i="1" s="1"/>
  <c r="N381" i="1"/>
  <c r="O381" i="1"/>
  <c r="P381" i="1"/>
  <c r="R381" i="1"/>
  <c r="S381" i="1"/>
  <c r="H382" i="1"/>
  <c r="J382" i="1"/>
  <c r="K382" i="1"/>
  <c r="L382" i="1"/>
  <c r="N382" i="1"/>
  <c r="O382" i="1"/>
  <c r="P382" i="1"/>
  <c r="R382" i="1"/>
  <c r="S382" i="1"/>
  <c r="H383" i="1"/>
  <c r="J383" i="1"/>
  <c r="K383" i="1"/>
  <c r="L383" i="1" s="1"/>
  <c r="N383" i="1"/>
  <c r="O383" i="1"/>
  <c r="P383" i="1"/>
  <c r="R383" i="1"/>
  <c r="S383" i="1"/>
  <c r="H384" i="1"/>
  <c r="J384" i="1"/>
  <c r="K384" i="1"/>
  <c r="L384" i="1" s="1"/>
  <c r="N384" i="1"/>
  <c r="O384" i="1"/>
  <c r="P384" i="1"/>
  <c r="R384" i="1"/>
  <c r="S384" i="1"/>
  <c r="H385" i="1"/>
  <c r="J385" i="1"/>
  <c r="K385" i="1"/>
  <c r="L385" i="1" s="1"/>
  <c r="N385" i="1"/>
  <c r="O385" i="1"/>
  <c r="P385" i="1"/>
  <c r="R385" i="1"/>
  <c r="S385" i="1"/>
  <c r="H386" i="1"/>
  <c r="J386" i="1"/>
  <c r="K386" i="1"/>
  <c r="L386" i="1" s="1"/>
  <c r="N386" i="1"/>
  <c r="O386" i="1"/>
  <c r="P386" i="1"/>
  <c r="R386" i="1"/>
  <c r="S386" i="1"/>
  <c r="H387" i="1"/>
  <c r="J387" i="1"/>
  <c r="K387" i="1"/>
  <c r="L387" i="1" s="1"/>
  <c r="N387" i="1"/>
  <c r="O387" i="1"/>
  <c r="P387" i="1"/>
  <c r="R387" i="1"/>
  <c r="S387" i="1"/>
  <c r="H388" i="1"/>
  <c r="J388" i="1"/>
  <c r="K388" i="1"/>
  <c r="L388" i="1"/>
  <c r="N388" i="1"/>
  <c r="O388" i="1"/>
  <c r="P388" i="1"/>
  <c r="R388" i="1"/>
  <c r="S388" i="1"/>
  <c r="H389" i="1"/>
  <c r="J389" i="1"/>
  <c r="K389" i="1"/>
  <c r="L389" i="1" s="1"/>
  <c r="N389" i="1"/>
  <c r="O389" i="1"/>
  <c r="P389" i="1"/>
  <c r="R389" i="1"/>
  <c r="S389" i="1"/>
  <c r="H390" i="1"/>
  <c r="J390" i="1"/>
  <c r="K390" i="1"/>
  <c r="L390" i="1" s="1"/>
  <c r="N390" i="1"/>
  <c r="O390" i="1"/>
  <c r="P390" i="1"/>
  <c r="R390" i="1"/>
  <c r="S390" i="1"/>
  <c r="H391" i="1"/>
  <c r="J391" i="1"/>
  <c r="K391" i="1"/>
  <c r="L391" i="1" s="1"/>
  <c r="N391" i="1"/>
  <c r="O391" i="1"/>
  <c r="P391" i="1"/>
  <c r="R391" i="1"/>
  <c r="S391" i="1"/>
  <c r="H392" i="1"/>
  <c r="J392" i="1"/>
  <c r="K392" i="1"/>
  <c r="L392" i="1" s="1"/>
  <c r="N392" i="1"/>
  <c r="O392" i="1"/>
  <c r="P392" i="1"/>
  <c r="R392" i="1"/>
  <c r="S392" i="1"/>
  <c r="H393" i="1"/>
  <c r="J393" i="1"/>
  <c r="K393" i="1"/>
  <c r="L393" i="1" s="1"/>
  <c r="N393" i="1"/>
  <c r="O393" i="1"/>
  <c r="P393" i="1"/>
  <c r="R393" i="1"/>
  <c r="S393" i="1"/>
  <c r="H394" i="1"/>
  <c r="J394" i="1"/>
  <c r="K394" i="1"/>
  <c r="L394" i="1" s="1"/>
  <c r="N394" i="1"/>
  <c r="O394" i="1"/>
  <c r="P394" i="1"/>
  <c r="R394" i="1"/>
  <c r="S394" i="1"/>
  <c r="H395" i="1"/>
  <c r="J395" i="1"/>
  <c r="K395" i="1"/>
  <c r="L395" i="1" s="1"/>
  <c r="N395" i="1"/>
  <c r="O395" i="1"/>
  <c r="P395" i="1"/>
  <c r="R395" i="1"/>
  <c r="S395" i="1"/>
  <c r="H396" i="1"/>
  <c r="J396" i="1"/>
  <c r="K396" i="1"/>
  <c r="L396" i="1" s="1"/>
  <c r="N396" i="1"/>
  <c r="O396" i="1"/>
  <c r="P396" i="1"/>
  <c r="R396" i="1"/>
  <c r="S396" i="1"/>
  <c r="H397" i="1"/>
  <c r="J397" i="1"/>
  <c r="K397" i="1"/>
  <c r="L397" i="1" s="1"/>
  <c r="N397" i="1"/>
  <c r="O397" i="1"/>
  <c r="P397" i="1"/>
  <c r="R397" i="1"/>
  <c r="S397" i="1"/>
  <c r="H398" i="1"/>
  <c r="J398" i="1"/>
  <c r="K398" i="1"/>
  <c r="L398" i="1" s="1"/>
  <c r="N398" i="1"/>
  <c r="O398" i="1"/>
  <c r="P398" i="1"/>
  <c r="R398" i="1"/>
  <c r="S398" i="1"/>
  <c r="H399" i="1"/>
  <c r="J399" i="1"/>
  <c r="K399" i="1"/>
  <c r="L399" i="1" s="1"/>
  <c r="N399" i="1"/>
  <c r="O399" i="1"/>
  <c r="P399" i="1"/>
  <c r="R399" i="1"/>
  <c r="S399" i="1"/>
  <c r="H400" i="1"/>
  <c r="J400" i="1"/>
  <c r="K400" i="1"/>
  <c r="L400" i="1" s="1"/>
  <c r="N400" i="1"/>
  <c r="O400" i="1"/>
  <c r="P400" i="1"/>
  <c r="R400" i="1"/>
  <c r="S400" i="1"/>
  <c r="H401" i="1"/>
  <c r="J401" i="1"/>
  <c r="K401" i="1"/>
  <c r="L401" i="1" s="1"/>
  <c r="N401" i="1"/>
  <c r="O401" i="1"/>
  <c r="P401" i="1"/>
  <c r="R401" i="1"/>
  <c r="S401" i="1"/>
  <c r="H402" i="1"/>
  <c r="J402" i="1"/>
  <c r="K402" i="1"/>
  <c r="L402" i="1" s="1"/>
  <c r="N402" i="1"/>
  <c r="O402" i="1"/>
  <c r="P402" i="1"/>
  <c r="R402" i="1"/>
  <c r="S402" i="1"/>
  <c r="H403" i="1"/>
  <c r="J403" i="1"/>
  <c r="K403" i="1"/>
  <c r="L403" i="1" s="1"/>
  <c r="N403" i="1"/>
  <c r="O403" i="1"/>
  <c r="P403" i="1"/>
  <c r="R403" i="1"/>
  <c r="S403" i="1"/>
  <c r="H404" i="1"/>
  <c r="J404" i="1"/>
  <c r="K404" i="1"/>
  <c r="L404" i="1" s="1"/>
  <c r="N404" i="1"/>
  <c r="O404" i="1"/>
  <c r="P404" i="1"/>
  <c r="R404" i="1"/>
  <c r="S404" i="1"/>
  <c r="H405" i="1"/>
  <c r="J405" i="1"/>
  <c r="K405" i="1"/>
  <c r="L405" i="1" s="1"/>
  <c r="N405" i="1"/>
  <c r="O405" i="1"/>
  <c r="P405" i="1"/>
  <c r="R405" i="1"/>
  <c r="S405" i="1"/>
  <c r="H406" i="1"/>
  <c r="J406" i="1"/>
  <c r="K406" i="1"/>
  <c r="L406" i="1" s="1"/>
  <c r="N406" i="1"/>
  <c r="O406" i="1"/>
  <c r="P406" i="1"/>
  <c r="R406" i="1"/>
  <c r="S406" i="1"/>
  <c r="H407" i="1"/>
  <c r="J407" i="1"/>
  <c r="K407" i="1"/>
  <c r="L407" i="1" s="1"/>
  <c r="N407" i="1"/>
  <c r="O407" i="1"/>
  <c r="P407" i="1"/>
  <c r="R407" i="1"/>
  <c r="S407" i="1"/>
  <c r="H408" i="1"/>
  <c r="J408" i="1"/>
  <c r="K408" i="1"/>
  <c r="L408" i="1" s="1"/>
  <c r="N408" i="1"/>
  <c r="O408" i="1"/>
  <c r="P408" i="1"/>
  <c r="R408" i="1"/>
  <c r="S408" i="1"/>
  <c r="H409" i="1"/>
  <c r="J409" i="1"/>
  <c r="K409" i="1"/>
  <c r="L409" i="1" s="1"/>
  <c r="N409" i="1"/>
  <c r="O409" i="1"/>
  <c r="P409" i="1"/>
  <c r="R409" i="1"/>
  <c r="S409" i="1"/>
  <c r="H410" i="1"/>
  <c r="J410" i="1"/>
  <c r="K410" i="1"/>
  <c r="L410" i="1"/>
  <c r="N410" i="1"/>
  <c r="O410" i="1"/>
  <c r="P410" i="1"/>
  <c r="R410" i="1"/>
  <c r="S410" i="1"/>
  <c r="H411" i="1"/>
  <c r="J411" i="1"/>
  <c r="K411" i="1"/>
  <c r="L411" i="1" s="1"/>
  <c r="N411" i="1"/>
  <c r="O411" i="1"/>
  <c r="P411" i="1"/>
  <c r="R411" i="1"/>
  <c r="S411" i="1"/>
  <c r="H412" i="1"/>
  <c r="J412" i="1"/>
  <c r="K412" i="1"/>
  <c r="L412" i="1" s="1"/>
  <c r="N412" i="1"/>
  <c r="O412" i="1"/>
  <c r="P412" i="1"/>
  <c r="R412" i="1"/>
  <c r="S412" i="1"/>
  <c r="H413" i="1"/>
  <c r="J413" i="1"/>
  <c r="K413" i="1"/>
  <c r="L413" i="1" s="1"/>
  <c r="N413" i="1"/>
  <c r="O413" i="1"/>
  <c r="P413" i="1"/>
  <c r="R413" i="1"/>
  <c r="S413" i="1"/>
  <c r="H414" i="1"/>
  <c r="J414" i="1"/>
  <c r="K414" i="1"/>
  <c r="L414" i="1"/>
  <c r="N414" i="1"/>
  <c r="O414" i="1"/>
  <c r="P414" i="1"/>
  <c r="R414" i="1"/>
  <c r="S414" i="1"/>
  <c r="H415" i="1"/>
  <c r="J415" i="1"/>
  <c r="K415" i="1"/>
  <c r="L415" i="1"/>
  <c r="N415" i="1"/>
  <c r="O415" i="1"/>
  <c r="P415" i="1"/>
  <c r="R415" i="1"/>
  <c r="S415" i="1"/>
  <c r="H416" i="1"/>
  <c r="J416" i="1"/>
  <c r="K416" i="1"/>
  <c r="L416" i="1" s="1"/>
  <c r="N416" i="1"/>
  <c r="O416" i="1"/>
  <c r="P416" i="1"/>
  <c r="R416" i="1"/>
  <c r="S416" i="1"/>
  <c r="H417" i="1"/>
  <c r="J417" i="1"/>
  <c r="K417" i="1"/>
  <c r="L417" i="1" s="1"/>
  <c r="N417" i="1"/>
  <c r="O417" i="1"/>
  <c r="P417" i="1"/>
  <c r="R417" i="1"/>
  <c r="S417" i="1"/>
  <c r="H418" i="1"/>
  <c r="J418" i="1"/>
  <c r="K418" i="1"/>
  <c r="L418" i="1" s="1"/>
  <c r="N418" i="1"/>
  <c r="O418" i="1"/>
  <c r="P418" i="1"/>
  <c r="R418" i="1"/>
  <c r="S418" i="1"/>
  <c r="H419" i="1"/>
  <c r="J419" i="1"/>
  <c r="K419" i="1"/>
  <c r="L419" i="1" s="1"/>
  <c r="N419" i="1"/>
  <c r="O419" i="1"/>
  <c r="P419" i="1"/>
  <c r="R419" i="1"/>
  <c r="S419" i="1"/>
  <c r="H420" i="1"/>
  <c r="J420" i="1"/>
  <c r="K420" i="1"/>
  <c r="L420" i="1" s="1"/>
  <c r="N420" i="1"/>
  <c r="O420" i="1"/>
  <c r="P420" i="1"/>
  <c r="R420" i="1"/>
  <c r="S420" i="1"/>
  <c r="H421" i="1"/>
  <c r="J421" i="1"/>
  <c r="K421" i="1"/>
  <c r="L421" i="1" s="1"/>
  <c r="N421" i="1"/>
  <c r="O421" i="1"/>
  <c r="P421" i="1"/>
  <c r="R421" i="1"/>
  <c r="S421" i="1"/>
  <c r="H422" i="1"/>
  <c r="J422" i="1"/>
  <c r="K422" i="1"/>
  <c r="L422" i="1" s="1"/>
  <c r="N422" i="1"/>
  <c r="O422" i="1"/>
  <c r="P422" i="1"/>
  <c r="R422" i="1"/>
  <c r="S422" i="1"/>
  <c r="H423" i="1"/>
  <c r="J423" i="1"/>
  <c r="K423" i="1"/>
  <c r="L423" i="1" s="1"/>
  <c r="N423" i="1"/>
  <c r="O423" i="1"/>
  <c r="P423" i="1"/>
  <c r="R423" i="1"/>
  <c r="S423" i="1"/>
  <c r="H424" i="1"/>
  <c r="J424" i="1"/>
  <c r="K424" i="1"/>
  <c r="L424" i="1" s="1"/>
  <c r="N424" i="1"/>
  <c r="O424" i="1"/>
  <c r="P424" i="1"/>
  <c r="R424" i="1"/>
  <c r="S424" i="1"/>
  <c r="H425" i="1"/>
  <c r="J425" i="1"/>
  <c r="K425" i="1"/>
  <c r="L425" i="1" s="1"/>
  <c r="N425" i="1"/>
  <c r="O425" i="1"/>
  <c r="P425" i="1"/>
  <c r="R425" i="1"/>
  <c r="S425" i="1"/>
  <c r="H426" i="1"/>
  <c r="J426" i="1"/>
  <c r="K426" i="1"/>
  <c r="L426" i="1"/>
  <c r="N426" i="1"/>
  <c r="O426" i="1"/>
  <c r="P426" i="1"/>
  <c r="R426" i="1"/>
  <c r="S426" i="1"/>
  <c r="H427" i="1"/>
  <c r="J427" i="1"/>
  <c r="K427" i="1"/>
  <c r="L427" i="1" s="1"/>
  <c r="N427" i="1"/>
  <c r="O427" i="1"/>
  <c r="P427" i="1"/>
  <c r="R427" i="1"/>
  <c r="S427" i="1"/>
  <c r="H428" i="1"/>
  <c r="J428" i="1"/>
  <c r="K428" i="1"/>
  <c r="L428" i="1" s="1"/>
  <c r="N428" i="1"/>
  <c r="O428" i="1"/>
  <c r="P428" i="1"/>
  <c r="R428" i="1"/>
  <c r="S428" i="1"/>
  <c r="H429" i="1"/>
  <c r="J429" i="1"/>
  <c r="K429" i="1"/>
  <c r="L429" i="1" s="1"/>
  <c r="N429" i="1"/>
  <c r="O429" i="1"/>
  <c r="P429" i="1"/>
  <c r="R429" i="1"/>
  <c r="S429" i="1"/>
  <c r="H430" i="1"/>
  <c r="J430" i="1"/>
  <c r="K430" i="1"/>
  <c r="L430" i="1" s="1"/>
  <c r="N430" i="1"/>
  <c r="O430" i="1"/>
  <c r="P430" i="1"/>
  <c r="R430" i="1"/>
  <c r="S430" i="1"/>
  <c r="H431" i="1"/>
  <c r="J431" i="1"/>
  <c r="K431" i="1"/>
  <c r="L431" i="1" s="1"/>
  <c r="N431" i="1"/>
  <c r="O431" i="1"/>
  <c r="P431" i="1"/>
  <c r="R431" i="1"/>
  <c r="S431" i="1"/>
  <c r="H432" i="1"/>
  <c r="J432" i="1"/>
  <c r="K432" i="1"/>
  <c r="L432" i="1" s="1"/>
  <c r="N432" i="1"/>
  <c r="O432" i="1"/>
  <c r="P432" i="1"/>
  <c r="R432" i="1"/>
  <c r="S432" i="1"/>
  <c r="H433" i="1"/>
  <c r="J433" i="1"/>
  <c r="K433" i="1"/>
  <c r="L433" i="1" s="1"/>
  <c r="N433" i="1"/>
  <c r="O433" i="1"/>
  <c r="P433" i="1"/>
  <c r="R433" i="1"/>
  <c r="S433" i="1"/>
  <c r="H434" i="1"/>
  <c r="J434" i="1"/>
  <c r="K434" i="1"/>
  <c r="L434" i="1" s="1"/>
  <c r="N434" i="1"/>
  <c r="O434" i="1"/>
  <c r="P434" i="1"/>
  <c r="R434" i="1"/>
  <c r="S434" i="1"/>
  <c r="H435" i="1"/>
  <c r="J435" i="1"/>
  <c r="K435" i="1"/>
  <c r="L435" i="1" s="1"/>
  <c r="N435" i="1"/>
  <c r="O435" i="1"/>
  <c r="P435" i="1"/>
  <c r="R435" i="1"/>
  <c r="S435" i="1"/>
  <c r="H436" i="1"/>
  <c r="J436" i="1"/>
  <c r="K436" i="1"/>
  <c r="L436" i="1" s="1"/>
  <c r="N436" i="1"/>
  <c r="O436" i="1"/>
  <c r="P436" i="1"/>
  <c r="R436" i="1"/>
  <c r="S436" i="1"/>
  <c r="H437" i="1"/>
  <c r="J437" i="1"/>
  <c r="K437" i="1"/>
  <c r="L437" i="1" s="1"/>
  <c r="N437" i="1"/>
  <c r="O437" i="1"/>
  <c r="P437" i="1"/>
  <c r="R437" i="1"/>
  <c r="S437" i="1"/>
  <c r="H438" i="1"/>
  <c r="J438" i="1"/>
  <c r="K438" i="1"/>
  <c r="L438" i="1" s="1"/>
  <c r="N438" i="1"/>
  <c r="O438" i="1"/>
  <c r="P438" i="1"/>
  <c r="R438" i="1"/>
  <c r="S438" i="1"/>
  <c r="H439" i="1"/>
  <c r="J439" i="1"/>
  <c r="K439" i="1"/>
  <c r="L439" i="1" s="1"/>
  <c r="N439" i="1"/>
  <c r="O439" i="1"/>
  <c r="P439" i="1"/>
  <c r="R439" i="1"/>
  <c r="S439" i="1"/>
  <c r="H440" i="1"/>
  <c r="J440" i="1"/>
  <c r="K440" i="1"/>
  <c r="L440" i="1"/>
  <c r="N440" i="1"/>
  <c r="O440" i="1"/>
  <c r="P440" i="1"/>
  <c r="R440" i="1"/>
  <c r="S440" i="1"/>
  <c r="H441" i="1"/>
  <c r="J441" i="1"/>
  <c r="K441" i="1"/>
  <c r="L441" i="1" s="1"/>
  <c r="N441" i="1"/>
  <c r="O441" i="1"/>
  <c r="P441" i="1"/>
  <c r="R441" i="1"/>
  <c r="S441" i="1"/>
  <c r="H442" i="1"/>
  <c r="J442" i="1"/>
  <c r="K442" i="1"/>
  <c r="L442" i="1"/>
  <c r="N442" i="1"/>
  <c r="O442" i="1"/>
  <c r="P442" i="1"/>
  <c r="R442" i="1"/>
  <c r="S442" i="1"/>
  <c r="H443" i="1"/>
  <c r="J443" i="1"/>
  <c r="K443" i="1"/>
  <c r="L443" i="1" s="1"/>
  <c r="N443" i="1"/>
  <c r="O443" i="1"/>
  <c r="P443" i="1"/>
  <c r="R443" i="1"/>
  <c r="S443" i="1"/>
  <c r="H444" i="1"/>
  <c r="J444" i="1"/>
  <c r="K444" i="1"/>
  <c r="L444" i="1" s="1"/>
  <c r="N444" i="1"/>
  <c r="O444" i="1"/>
  <c r="P444" i="1"/>
  <c r="R444" i="1"/>
  <c r="S444" i="1"/>
  <c r="H445" i="1"/>
  <c r="J445" i="1"/>
  <c r="K445" i="1"/>
  <c r="L445" i="1" s="1"/>
  <c r="N445" i="1"/>
  <c r="O445" i="1"/>
  <c r="P445" i="1"/>
  <c r="R445" i="1"/>
  <c r="S445" i="1"/>
  <c r="H446" i="1"/>
  <c r="J446" i="1"/>
  <c r="K446" i="1"/>
  <c r="L446" i="1" s="1"/>
  <c r="N446" i="1"/>
  <c r="O446" i="1"/>
  <c r="P446" i="1"/>
  <c r="R446" i="1"/>
  <c r="S446" i="1"/>
  <c r="H447" i="1"/>
  <c r="J447" i="1"/>
  <c r="K447" i="1"/>
  <c r="L447" i="1" s="1"/>
  <c r="N447" i="1"/>
  <c r="O447" i="1"/>
  <c r="P447" i="1"/>
  <c r="R447" i="1"/>
  <c r="S447" i="1"/>
  <c r="H448" i="1"/>
  <c r="J448" i="1"/>
  <c r="K448" i="1"/>
  <c r="L448" i="1"/>
  <c r="N448" i="1"/>
  <c r="O448" i="1"/>
  <c r="P448" i="1"/>
  <c r="R448" i="1"/>
  <c r="S448" i="1"/>
  <c r="H449" i="1"/>
  <c r="J449" i="1"/>
  <c r="K449" i="1"/>
  <c r="L449" i="1" s="1"/>
  <c r="N449" i="1"/>
  <c r="O449" i="1"/>
  <c r="P449" i="1"/>
  <c r="R449" i="1"/>
  <c r="S449" i="1"/>
  <c r="H450" i="1"/>
  <c r="J450" i="1"/>
  <c r="K450" i="1"/>
  <c r="L450" i="1" s="1"/>
  <c r="N450" i="1"/>
  <c r="O450" i="1"/>
  <c r="P450" i="1"/>
  <c r="R450" i="1"/>
  <c r="S450" i="1"/>
  <c r="H451" i="1"/>
  <c r="J451" i="1"/>
  <c r="K451" i="1"/>
  <c r="L451" i="1" s="1"/>
  <c r="N451" i="1"/>
  <c r="O451" i="1"/>
  <c r="P451" i="1"/>
  <c r="R451" i="1"/>
  <c r="S451" i="1"/>
  <c r="H452" i="1"/>
  <c r="J452" i="1"/>
  <c r="K452" i="1"/>
  <c r="L452" i="1" s="1"/>
  <c r="N452" i="1"/>
  <c r="O452" i="1"/>
  <c r="P452" i="1"/>
  <c r="R452" i="1"/>
  <c r="S452" i="1"/>
  <c r="H453" i="1"/>
  <c r="J453" i="1"/>
  <c r="K453" i="1"/>
  <c r="L453" i="1" s="1"/>
  <c r="N453" i="1"/>
  <c r="O453" i="1"/>
  <c r="P453" i="1"/>
  <c r="R453" i="1"/>
  <c r="S453" i="1"/>
  <c r="H454" i="1"/>
  <c r="J454" i="1"/>
  <c r="K454" i="1"/>
  <c r="L454" i="1"/>
  <c r="N454" i="1"/>
  <c r="O454" i="1"/>
  <c r="P454" i="1"/>
  <c r="R454" i="1"/>
  <c r="S454" i="1"/>
  <c r="H455" i="1"/>
  <c r="J455" i="1"/>
  <c r="K455" i="1"/>
  <c r="L455" i="1" s="1"/>
  <c r="N455" i="1"/>
  <c r="O455" i="1"/>
  <c r="P455" i="1"/>
  <c r="R455" i="1"/>
  <c r="S455" i="1"/>
  <c r="H456" i="1"/>
  <c r="J456" i="1"/>
  <c r="K456" i="1"/>
  <c r="L456" i="1" s="1"/>
  <c r="N456" i="1"/>
  <c r="O456" i="1"/>
  <c r="P456" i="1"/>
  <c r="R456" i="1"/>
  <c r="S456" i="1"/>
  <c r="H457" i="1"/>
  <c r="J457" i="1"/>
  <c r="K457" i="1"/>
  <c r="L457" i="1" s="1"/>
  <c r="N457" i="1"/>
  <c r="O457" i="1"/>
  <c r="P457" i="1"/>
  <c r="R457" i="1"/>
  <c r="S457" i="1"/>
  <c r="H458" i="1"/>
  <c r="J458" i="1"/>
  <c r="K458" i="1"/>
  <c r="L458" i="1" s="1"/>
  <c r="N458" i="1"/>
  <c r="O458" i="1"/>
  <c r="P458" i="1"/>
  <c r="R458" i="1"/>
  <c r="S458" i="1"/>
  <c r="H459" i="1"/>
  <c r="J459" i="1"/>
  <c r="K459" i="1"/>
  <c r="L459" i="1" s="1"/>
  <c r="N459" i="1"/>
  <c r="O459" i="1"/>
  <c r="P459" i="1"/>
  <c r="R459" i="1"/>
  <c r="S459" i="1"/>
  <c r="H460" i="1"/>
  <c r="J460" i="1"/>
  <c r="K460" i="1"/>
  <c r="L460" i="1" s="1"/>
  <c r="N460" i="1"/>
  <c r="O460" i="1"/>
  <c r="P460" i="1"/>
  <c r="R460" i="1"/>
  <c r="S460" i="1"/>
  <c r="H461" i="1"/>
  <c r="J461" i="1"/>
  <c r="K461" i="1"/>
  <c r="L461" i="1" s="1"/>
  <c r="N461" i="1"/>
  <c r="O461" i="1"/>
  <c r="P461" i="1"/>
  <c r="R461" i="1"/>
  <c r="S461" i="1"/>
  <c r="H462" i="1"/>
  <c r="J462" i="1"/>
  <c r="K462" i="1"/>
  <c r="L462" i="1" s="1"/>
  <c r="N462" i="1"/>
  <c r="O462" i="1"/>
  <c r="P462" i="1"/>
  <c r="R462" i="1"/>
  <c r="S462" i="1"/>
  <c r="H463" i="1"/>
  <c r="J463" i="1"/>
  <c r="K463" i="1"/>
  <c r="L463" i="1" s="1"/>
  <c r="N463" i="1"/>
  <c r="O463" i="1"/>
  <c r="P463" i="1"/>
  <c r="R463" i="1"/>
  <c r="S463" i="1"/>
  <c r="H464" i="1"/>
  <c r="J464" i="1"/>
  <c r="K464" i="1"/>
  <c r="L464" i="1" s="1"/>
  <c r="N464" i="1"/>
  <c r="O464" i="1"/>
  <c r="P464" i="1"/>
  <c r="R464" i="1"/>
  <c r="S464" i="1"/>
  <c r="H465" i="1"/>
  <c r="J465" i="1"/>
  <c r="K465" i="1"/>
  <c r="L465" i="1" s="1"/>
  <c r="N465" i="1"/>
  <c r="O465" i="1"/>
  <c r="P465" i="1"/>
  <c r="R465" i="1"/>
  <c r="S465" i="1"/>
  <c r="H466" i="1"/>
  <c r="J466" i="1"/>
  <c r="K466" i="1"/>
  <c r="L466" i="1" s="1"/>
  <c r="N466" i="1"/>
  <c r="O466" i="1"/>
  <c r="P466" i="1"/>
  <c r="R466" i="1"/>
  <c r="S466" i="1"/>
  <c r="H467" i="1"/>
  <c r="J467" i="1"/>
  <c r="K467" i="1"/>
  <c r="L467" i="1" s="1"/>
  <c r="N467" i="1"/>
  <c r="O467" i="1"/>
  <c r="P467" i="1"/>
  <c r="R467" i="1"/>
  <c r="S467" i="1"/>
  <c r="H468" i="1"/>
  <c r="J468" i="1"/>
  <c r="K468" i="1"/>
  <c r="L468" i="1" s="1"/>
  <c r="N468" i="1"/>
  <c r="O468" i="1"/>
  <c r="P468" i="1"/>
  <c r="R468" i="1"/>
  <c r="S468" i="1"/>
  <c r="H469" i="1"/>
  <c r="J469" i="1"/>
  <c r="K469" i="1"/>
  <c r="L469" i="1" s="1"/>
  <c r="N469" i="1"/>
  <c r="O469" i="1"/>
  <c r="P469" i="1"/>
  <c r="R469" i="1"/>
  <c r="S469" i="1"/>
  <c r="H470" i="1"/>
  <c r="J470" i="1"/>
  <c r="K470" i="1"/>
  <c r="L470" i="1" s="1"/>
  <c r="N470" i="1"/>
  <c r="O470" i="1"/>
  <c r="P470" i="1"/>
  <c r="R470" i="1"/>
  <c r="S470" i="1"/>
  <c r="H471" i="1"/>
  <c r="J471" i="1"/>
  <c r="K471" i="1"/>
  <c r="L471" i="1"/>
  <c r="N471" i="1"/>
  <c r="O471" i="1"/>
  <c r="P471" i="1"/>
  <c r="R471" i="1"/>
  <c r="S471" i="1"/>
  <c r="H472" i="1"/>
  <c r="J472" i="1"/>
  <c r="K472" i="1"/>
  <c r="L472" i="1"/>
  <c r="N472" i="1"/>
  <c r="O472" i="1"/>
  <c r="P472" i="1"/>
  <c r="R472" i="1"/>
  <c r="S472" i="1"/>
  <c r="H473" i="1"/>
  <c r="J473" i="1"/>
  <c r="K473" i="1"/>
  <c r="L473" i="1" s="1"/>
  <c r="N473" i="1"/>
  <c r="O473" i="1"/>
  <c r="P473" i="1"/>
  <c r="R473" i="1"/>
  <c r="S473" i="1"/>
  <c r="H474" i="1"/>
  <c r="J474" i="1"/>
  <c r="K474" i="1"/>
  <c r="L474" i="1" s="1"/>
  <c r="N474" i="1"/>
  <c r="O474" i="1"/>
  <c r="P474" i="1"/>
  <c r="R474" i="1"/>
  <c r="S474" i="1"/>
  <c r="H475" i="1"/>
  <c r="J475" i="1"/>
  <c r="K475" i="1"/>
  <c r="L475" i="1" s="1"/>
  <c r="N475" i="1"/>
  <c r="O475" i="1"/>
  <c r="P475" i="1"/>
  <c r="R475" i="1"/>
  <c r="S475" i="1"/>
  <c r="H476" i="1"/>
  <c r="J476" i="1"/>
  <c r="K476" i="1"/>
  <c r="L476" i="1" s="1"/>
  <c r="N476" i="1"/>
  <c r="O476" i="1"/>
  <c r="P476" i="1"/>
  <c r="R476" i="1"/>
  <c r="S476" i="1"/>
  <c r="H477" i="1"/>
  <c r="J477" i="1"/>
  <c r="K477" i="1"/>
  <c r="L477" i="1" s="1"/>
  <c r="N477" i="1"/>
  <c r="O477" i="1"/>
  <c r="P477" i="1"/>
  <c r="R477" i="1"/>
  <c r="S477" i="1"/>
  <c r="H478" i="1"/>
  <c r="J478" i="1"/>
  <c r="K478" i="1"/>
  <c r="L478" i="1" s="1"/>
  <c r="N478" i="1"/>
  <c r="O478" i="1"/>
  <c r="P478" i="1"/>
  <c r="R478" i="1"/>
  <c r="S478" i="1"/>
  <c r="H479" i="1"/>
  <c r="J479" i="1"/>
  <c r="K479" i="1"/>
  <c r="L479" i="1"/>
  <c r="N479" i="1"/>
  <c r="O479" i="1"/>
  <c r="P479" i="1"/>
  <c r="R479" i="1"/>
  <c r="S479" i="1"/>
  <c r="H480" i="1"/>
  <c r="J480" i="1"/>
  <c r="K480" i="1"/>
  <c r="L480" i="1" s="1"/>
  <c r="N480" i="1"/>
  <c r="O480" i="1"/>
  <c r="P480" i="1"/>
  <c r="R480" i="1"/>
  <c r="S480" i="1"/>
  <c r="H481" i="1"/>
  <c r="J481" i="1"/>
  <c r="K481" i="1"/>
  <c r="L481" i="1" s="1"/>
  <c r="N481" i="1"/>
  <c r="O481" i="1"/>
  <c r="P481" i="1"/>
  <c r="R481" i="1"/>
  <c r="S481" i="1"/>
  <c r="H482" i="1"/>
  <c r="J482" i="1"/>
  <c r="K482" i="1"/>
  <c r="L482" i="1" s="1"/>
  <c r="N482" i="1"/>
  <c r="O482" i="1"/>
  <c r="P482" i="1"/>
  <c r="R482" i="1"/>
  <c r="S482" i="1"/>
  <c r="H483" i="1"/>
  <c r="J483" i="1"/>
  <c r="K483" i="1"/>
  <c r="L483" i="1"/>
  <c r="N483" i="1"/>
  <c r="O483" i="1"/>
  <c r="P483" i="1"/>
  <c r="R483" i="1"/>
  <c r="S483" i="1"/>
  <c r="H484" i="1"/>
  <c r="J484" i="1"/>
  <c r="K484" i="1"/>
  <c r="L484" i="1" s="1"/>
  <c r="N484" i="1"/>
  <c r="O484" i="1"/>
  <c r="P484" i="1"/>
  <c r="R484" i="1"/>
  <c r="S484" i="1"/>
  <c r="H485" i="1"/>
  <c r="J485" i="1"/>
  <c r="K485" i="1"/>
  <c r="L485" i="1" s="1"/>
  <c r="N485" i="1"/>
  <c r="O485" i="1"/>
  <c r="P485" i="1"/>
  <c r="R485" i="1"/>
  <c r="S485" i="1"/>
  <c r="H486" i="1"/>
  <c r="J486" i="1"/>
  <c r="K486" i="1"/>
  <c r="L486" i="1" s="1"/>
  <c r="N486" i="1"/>
  <c r="O486" i="1"/>
  <c r="P486" i="1"/>
  <c r="R486" i="1"/>
  <c r="S486" i="1"/>
  <c r="H487" i="1"/>
  <c r="J487" i="1"/>
  <c r="K487" i="1"/>
  <c r="L487" i="1" s="1"/>
  <c r="N487" i="1"/>
  <c r="O487" i="1"/>
  <c r="P487" i="1"/>
  <c r="R487" i="1"/>
  <c r="S487" i="1"/>
  <c r="H488" i="1"/>
  <c r="J488" i="1"/>
  <c r="K488" i="1"/>
  <c r="L488" i="1" s="1"/>
  <c r="N488" i="1"/>
  <c r="O488" i="1"/>
  <c r="P488" i="1"/>
  <c r="R488" i="1"/>
  <c r="S488" i="1"/>
  <c r="H489" i="1"/>
  <c r="J489" i="1"/>
  <c r="K489" i="1"/>
  <c r="L489" i="1" s="1"/>
  <c r="N489" i="1"/>
  <c r="O489" i="1"/>
  <c r="P489" i="1"/>
  <c r="R489" i="1"/>
  <c r="S489" i="1"/>
  <c r="H490" i="1"/>
  <c r="J490" i="1"/>
  <c r="K490" i="1"/>
  <c r="L490" i="1" s="1"/>
  <c r="N490" i="1"/>
  <c r="O490" i="1"/>
  <c r="P490" i="1"/>
  <c r="R490" i="1"/>
  <c r="S490" i="1"/>
  <c r="H491" i="1"/>
  <c r="J491" i="1"/>
  <c r="K491" i="1"/>
  <c r="L491" i="1" s="1"/>
  <c r="N491" i="1"/>
  <c r="O491" i="1"/>
  <c r="P491" i="1"/>
  <c r="R491" i="1"/>
  <c r="S491" i="1"/>
  <c r="H492" i="1"/>
  <c r="J492" i="1"/>
  <c r="K492" i="1"/>
  <c r="L492" i="1" s="1"/>
  <c r="N492" i="1"/>
  <c r="O492" i="1"/>
  <c r="P492" i="1"/>
  <c r="R492" i="1"/>
  <c r="S492" i="1"/>
  <c r="H493" i="1"/>
  <c r="J493" i="1"/>
  <c r="K493" i="1"/>
  <c r="L493" i="1" s="1"/>
  <c r="N493" i="1"/>
  <c r="O493" i="1"/>
  <c r="P493" i="1"/>
  <c r="R493" i="1"/>
  <c r="S493" i="1"/>
  <c r="H494" i="1"/>
  <c r="J494" i="1"/>
  <c r="K494" i="1"/>
  <c r="L494" i="1" s="1"/>
  <c r="N494" i="1"/>
  <c r="O494" i="1"/>
  <c r="P494" i="1"/>
  <c r="R494" i="1"/>
  <c r="S494" i="1"/>
  <c r="H495" i="1"/>
  <c r="J495" i="1"/>
  <c r="K495" i="1"/>
  <c r="L495" i="1" s="1"/>
  <c r="N495" i="1"/>
  <c r="O495" i="1"/>
  <c r="P495" i="1"/>
  <c r="R495" i="1"/>
  <c r="S495" i="1"/>
  <c r="H496" i="1"/>
  <c r="J496" i="1"/>
  <c r="K496" i="1"/>
  <c r="L496" i="1" s="1"/>
  <c r="N496" i="1"/>
  <c r="O496" i="1"/>
  <c r="P496" i="1"/>
  <c r="R496" i="1"/>
  <c r="S496" i="1"/>
  <c r="H497" i="1"/>
  <c r="J497" i="1"/>
  <c r="K497" i="1"/>
  <c r="L497" i="1" s="1"/>
  <c r="N497" i="1"/>
  <c r="O497" i="1"/>
  <c r="P497" i="1"/>
  <c r="R497" i="1"/>
  <c r="S497" i="1"/>
  <c r="H498" i="1"/>
  <c r="J498" i="1"/>
  <c r="K498" i="1"/>
  <c r="L498" i="1" s="1"/>
  <c r="N498" i="1"/>
  <c r="O498" i="1"/>
  <c r="P498" i="1"/>
  <c r="R498" i="1"/>
  <c r="S498" i="1"/>
  <c r="H499" i="1"/>
  <c r="J499" i="1"/>
  <c r="K499" i="1"/>
  <c r="L499" i="1" s="1"/>
  <c r="N499" i="1"/>
  <c r="O499" i="1"/>
  <c r="P499" i="1"/>
  <c r="R499" i="1"/>
  <c r="S499" i="1"/>
  <c r="H500" i="1"/>
  <c r="J500" i="1"/>
  <c r="K500" i="1"/>
  <c r="L500" i="1" s="1"/>
  <c r="N500" i="1"/>
  <c r="O500" i="1"/>
  <c r="P500" i="1"/>
  <c r="R500" i="1"/>
  <c r="S500" i="1"/>
  <c r="H501" i="1"/>
  <c r="J501" i="1"/>
  <c r="K501" i="1"/>
  <c r="L501" i="1" s="1"/>
  <c r="N501" i="1"/>
  <c r="O501" i="1"/>
  <c r="P501" i="1"/>
  <c r="R501" i="1"/>
  <c r="S501" i="1"/>
  <c r="H502" i="1"/>
  <c r="J502" i="1"/>
  <c r="K502" i="1"/>
  <c r="L502" i="1"/>
  <c r="N502" i="1"/>
  <c r="O502" i="1"/>
  <c r="P502" i="1"/>
  <c r="R502" i="1"/>
  <c r="S502" i="1"/>
  <c r="H503" i="1"/>
  <c r="J503" i="1"/>
  <c r="K503" i="1"/>
  <c r="L503" i="1"/>
  <c r="N503" i="1"/>
  <c r="O503" i="1"/>
  <c r="P503" i="1"/>
  <c r="R503" i="1"/>
  <c r="S503" i="1"/>
  <c r="H504" i="1"/>
  <c r="S504" i="1"/>
  <c r="M4" i="2"/>
  <c r="N4" i="2"/>
  <c r="O4" i="2" s="1"/>
  <c r="Q4" i="2"/>
  <c r="R4" i="2"/>
  <c r="V4" i="2"/>
  <c r="K5" i="2"/>
  <c r="M5" i="2"/>
  <c r="N5" i="2"/>
  <c r="O5" i="2" s="1"/>
  <c r="Q5" i="2"/>
  <c r="R5" i="2"/>
  <c r="V5" i="2"/>
  <c r="U5" i="2" s="1"/>
  <c r="K6" i="2"/>
  <c r="M6" i="2"/>
  <c r="N6" i="2"/>
  <c r="Q6" i="2"/>
  <c r="R6" i="2"/>
  <c r="V6" i="2"/>
  <c r="U6" i="2" s="1"/>
  <c r="K7" i="2"/>
  <c r="N7" i="2"/>
  <c r="O7" i="2" s="1"/>
  <c r="Q7" i="2"/>
  <c r="R7" i="2"/>
  <c r="V7" i="2"/>
  <c r="K8" i="2"/>
  <c r="M8" i="2"/>
  <c r="N8" i="2"/>
  <c r="O8" i="2" s="1"/>
  <c r="Q8" i="2"/>
  <c r="R8" i="2"/>
  <c r="V8" i="2"/>
  <c r="U8" i="2" s="1"/>
  <c r="M9" i="2"/>
  <c r="N9" i="2"/>
  <c r="O9" i="2" s="1"/>
  <c r="Q9" i="2"/>
  <c r="R9" i="2"/>
  <c r="S9" i="2"/>
  <c r="V9" i="2"/>
  <c r="U9" i="2" s="1"/>
  <c r="K10" i="2"/>
  <c r="M10" i="2"/>
  <c r="N10" i="2"/>
  <c r="O10" i="2" s="1"/>
  <c r="Q10" i="2"/>
  <c r="R10" i="2"/>
  <c r="S10" i="2"/>
  <c r="V10" i="2"/>
  <c r="U10" i="2" s="1"/>
  <c r="K11" i="2"/>
  <c r="M11" i="2"/>
  <c r="N11" i="2"/>
  <c r="O11" i="2" s="1"/>
  <c r="Q11" i="2"/>
  <c r="R11" i="2"/>
  <c r="S11" i="2" s="1"/>
  <c r="V11" i="2"/>
  <c r="U11" i="2" s="1"/>
  <c r="K12" i="2"/>
  <c r="M12" i="2"/>
  <c r="N12" i="2"/>
  <c r="O12" i="2" s="1"/>
  <c r="Q12" i="2"/>
  <c r="R12" i="2"/>
  <c r="S12" i="2"/>
  <c r="V12" i="2"/>
  <c r="U12" i="2" s="1"/>
  <c r="K13" i="2"/>
  <c r="M13" i="2"/>
  <c r="N13" i="2"/>
  <c r="O13" i="2" s="1"/>
  <c r="Q13" i="2"/>
  <c r="R13" i="2"/>
  <c r="S13" i="2"/>
  <c r="V13" i="2"/>
  <c r="U13" i="2" s="1"/>
  <c r="K14" i="2"/>
  <c r="Q14" i="2"/>
  <c r="R14" i="2"/>
  <c r="S14" i="2"/>
  <c r="U14" i="2"/>
  <c r="V14" i="2"/>
  <c r="K15" i="2"/>
  <c r="M15" i="2"/>
  <c r="N15" i="2"/>
  <c r="O15" i="2" s="1"/>
  <c r="Q15" i="2"/>
  <c r="R15" i="2"/>
  <c r="S15" i="2"/>
  <c r="V15" i="2"/>
  <c r="U15" i="2" s="1"/>
  <c r="K16" i="2"/>
  <c r="Q16" i="2"/>
  <c r="R16" i="2"/>
  <c r="S16" i="2"/>
  <c r="V16" i="2"/>
  <c r="U16" i="2" s="1"/>
  <c r="K17" i="2"/>
  <c r="Q17" i="2"/>
  <c r="R17" i="2"/>
  <c r="S17" i="2"/>
  <c r="V17" i="2"/>
  <c r="U17" i="2" s="1"/>
  <c r="K18" i="2"/>
  <c r="N18" i="2"/>
  <c r="O18" i="2" s="1"/>
  <c r="Q18" i="2"/>
  <c r="R18" i="2"/>
  <c r="S18" i="2"/>
  <c r="U18" i="2"/>
  <c r="V18" i="2"/>
  <c r="K19" i="2"/>
  <c r="M19" i="2"/>
  <c r="N19" i="2"/>
  <c r="O19" i="2" s="1"/>
  <c r="Q19" i="2"/>
  <c r="R19" i="2"/>
  <c r="S19" i="2"/>
  <c r="V19" i="2"/>
  <c r="U19" i="2" s="1"/>
  <c r="K20" i="2"/>
  <c r="M20" i="2"/>
  <c r="N20" i="2"/>
  <c r="O20" i="2" s="1"/>
  <c r="Q20" i="2"/>
  <c r="R20" i="2"/>
  <c r="S20" i="2"/>
  <c r="V20" i="2"/>
  <c r="U20" i="2" s="1"/>
  <c r="K21" i="2"/>
  <c r="M21" i="2"/>
  <c r="N21" i="2"/>
  <c r="O21" i="2" s="1"/>
  <c r="Q21" i="2"/>
  <c r="R21" i="2"/>
  <c r="S21" i="2"/>
  <c r="V21" i="2"/>
  <c r="U21" i="2" s="1"/>
  <c r="K22" i="2"/>
  <c r="M22" i="2"/>
  <c r="N22" i="2"/>
  <c r="O22" i="2" s="1"/>
  <c r="Q22" i="2"/>
  <c r="R22" i="2"/>
  <c r="S22" i="2"/>
  <c r="V22" i="2"/>
  <c r="U22" i="2" s="1"/>
  <c r="K23" i="2"/>
  <c r="M23" i="2"/>
  <c r="N23" i="2"/>
  <c r="O23" i="2" s="1"/>
  <c r="Q23" i="2"/>
  <c r="R23" i="2"/>
  <c r="S23" i="2"/>
  <c r="V23" i="2"/>
  <c r="U23" i="2" s="1"/>
  <c r="K24" i="2"/>
  <c r="M24" i="2"/>
  <c r="N24" i="2"/>
  <c r="O24" i="2" s="1"/>
  <c r="Q24" i="2"/>
  <c r="R24" i="2"/>
  <c r="S24" i="2"/>
  <c r="V24" i="2"/>
  <c r="U24" i="2" s="1"/>
  <c r="K25" i="2"/>
  <c r="M25" i="2"/>
  <c r="N25" i="2"/>
  <c r="O25" i="2" s="1"/>
  <c r="Q25" i="2"/>
  <c r="R25" i="2"/>
  <c r="S25" i="2"/>
  <c r="V25" i="2"/>
  <c r="U25" i="2" s="1"/>
  <c r="K26" i="2"/>
  <c r="M26" i="2"/>
  <c r="N26" i="2"/>
  <c r="O26" i="2" s="1"/>
  <c r="Q26" i="2"/>
  <c r="R26" i="2"/>
  <c r="S26" i="2"/>
  <c r="V26" i="2"/>
  <c r="U26" i="2" s="1"/>
  <c r="K27" i="2"/>
  <c r="M27" i="2"/>
  <c r="N27" i="2"/>
  <c r="O27" i="2" s="1"/>
  <c r="Q27" i="2"/>
  <c r="R27" i="2"/>
  <c r="S27" i="2"/>
  <c r="V27" i="2"/>
  <c r="U27" i="2" s="1"/>
  <c r="K28" i="2"/>
  <c r="M28" i="2"/>
  <c r="N28" i="2"/>
  <c r="O28" i="2" s="1"/>
  <c r="Q28" i="2"/>
  <c r="R28" i="2"/>
  <c r="S28" i="2"/>
  <c r="V28" i="2"/>
  <c r="U28" i="2" s="1"/>
  <c r="K29" i="2"/>
  <c r="M29" i="2"/>
  <c r="N29" i="2"/>
  <c r="O29" i="2" s="1"/>
  <c r="Q29" i="2"/>
  <c r="R29" i="2"/>
  <c r="S29" i="2"/>
  <c r="V29" i="2"/>
  <c r="U29" i="2" s="1"/>
  <c r="K30" i="2"/>
  <c r="M30" i="2"/>
  <c r="N30" i="2"/>
  <c r="O30" i="2" s="1"/>
  <c r="Q30" i="2"/>
  <c r="R30" i="2"/>
  <c r="S30" i="2"/>
  <c r="V30" i="2"/>
  <c r="U30" i="2" s="1"/>
  <c r="K31" i="2"/>
  <c r="M31" i="2"/>
  <c r="N31" i="2"/>
  <c r="O31" i="2" s="1"/>
  <c r="Q31" i="2"/>
  <c r="R31" i="2"/>
  <c r="S31" i="2"/>
  <c r="V31" i="2"/>
  <c r="U31" i="2" s="1"/>
  <c r="K32" i="2"/>
  <c r="M32" i="2"/>
  <c r="N32" i="2"/>
  <c r="O32" i="2" s="1"/>
  <c r="Q32" i="2"/>
  <c r="R32" i="2"/>
  <c r="S32" i="2"/>
  <c r="V32" i="2"/>
  <c r="U32" i="2" s="1"/>
  <c r="K33" i="2"/>
  <c r="M33" i="2"/>
  <c r="N33" i="2"/>
  <c r="O33" i="2" s="1"/>
  <c r="Q33" i="2"/>
  <c r="R33" i="2"/>
  <c r="S33" i="2"/>
  <c r="V33" i="2"/>
  <c r="U33" i="2" s="1"/>
  <c r="K34" i="2"/>
  <c r="M34" i="2"/>
  <c r="N34" i="2"/>
  <c r="O34" i="2" s="1"/>
  <c r="Q34" i="2"/>
  <c r="R34" i="2"/>
  <c r="S34" i="2"/>
  <c r="V34" i="2"/>
  <c r="U34" i="2" s="1"/>
  <c r="K35" i="2"/>
  <c r="M35" i="2"/>
  <c r="N35" i="2"/>
  <c r="O35" i="2" s="1"/>
  <c r="Q35" i="2"/>
  <c r="R35" i="2"/>
  <c r="S35" i="2"/>
  <c r="U35" i="2"/>
  <c r="V35" i="2"/>
  <c r="K36" i="2"/>
  <c r="M36" i="2"/>
  <c r="N36" i="2"/>
  <c r="O36" i="2" s="1"/>
  <c r="Q36" i="2"/>
  <c r="R36" i="2"/>
  <c r="S36" i="2"/>
  <c r="U36" i="2"/>
  <c r="V36" i="2"/>
  <c r="K37" i="2"/>
  <c r="M37" i="2"/>
  <c r="N37" i="2"/>
  <c r="O37" i="2" s="1"/>
  <c r="Q37" i="2"/>
  <c r="R37" i="2"/>
  <c r="S37" i="2"/>
  <c r="V37" i="2"/>
  <c r="U37" i="2" s="1"/>
  <c r="K38" i="2"/>
  <c r="M38" i="2"/>
  <c r="N38" i="2"/>
  <c r="O38" i="2" s="1"/>
  <c r="Q38" i="2"/>
  <c r="R38" i="2"/>
  <c r="S38" i="2"/>
  <c r="V38" i="2"/>
  <c r="U38" i="2" s="1"/>
  <c r="K39" i="2"/>
  <c r="M39" i="2"/>
  <c r="N39" i="2"/>
  <c r="O39" i="2" s="1"/>
  <c r="Q39" i="2"/>
  <c r="R39" i="2"/>
  <c r="S39" i="2"/>
  <c r="V39" i="2"/>
  <c r="U39" i="2" s="1"/>
  <c r="K40" i="2"/>
  <c r="M40" i="2"/>
  <c r="N40" i="2"/>
  <c r="O40" i="2" s="1"/>
  <c r="Q40" i="2"/>
  <c r="R40" i="2"/>
  <c r="S40" i="2"/>
  <c r="V40" i="2"/>
  <c r="U40" i="2" s="1"/>
  <c r="K41" i="2"/>
  <c r="M41" i="2"/>
  <c r="N41" i="2"/>
  <c r="O41" i="2" s="1"/>
  <c r="Q41" i="2"/>
  <c r="R41" i="2"/>
  <c r="S41" i="2"/>
  <c r="V41" i="2"/>
  <c r="U41" i="2" s="1"/>
  <c r="K42" i="2"/>
  <c r="M42" i="2"/>
  <c r="N42" i="2"/>
  <c r="O42" i="2" s="1"/>
  <c r="Q42" i="2"/>
  <c r="R42" i="2"/>
  <c r="S42" i="2"/>
  <c r="V42" i="2"/>
  <c r="U42" i="2" s="1"/>
  <c r="K43" i="2"/>
  <c r="M43" i="2"/>
  <c r="N43" i="2"/>
  <c r="O43" i="2" s="1"/>
  <c r="Q43" i="2"/>
  <c r="R43" i="2"/>
  <c r="S43" i="2"/>
  <c r="V43" i="2"/>
  <c r="U43" i="2" s="1"/>
  <c r="K44" i="2"/>
  <c r="M44" i="2"/>
  <c r="N44" i="2"/>
  <c r="O44" i="2" s="1"/>
  <c r="Q44" i="2"/>
  <c r="R44" i="2"/>
  <c r="S44" i="2"/>
  <c r="V44" i="2"/>
  <c r="U44" i="2" s="1"/>
  <c r="K45" i="2"/>
  <c r="M45" i="2"/>
  <c r="N45" i="2"/>
  <c r="O45" i="2" s="1"/>
  <c r="Q45" i="2"/>
  <c r="R45" i="2"/>
  <c r="S45" i="2"/>
  <c r="V45" i="2"/>
  <c r="U45" i="2" s="1"/>
  <c r="K46" i="2"/>
  <c r="M46" i="2"/>
  <c r="N46" i="2"/>
  <c r="O46" i="2" s="1"/>
  <c r="Q46" i="2"/>
  <c r="R46" i="2"/>
  <c r="S46" i="2"/>
  <c r="V46" i="2"/>
  <c r="U46" i="2" s="1"/>
  <c r="K47" i="2"/>
  <c r="M47" i="2"/>
  <c r="N47" i="2"/>
  <c r="O47" i="2" s="1"/>
  <c r="Q47" i="2"/>
  <c r="R47" i="2"/>
  <c r="S47" i="2"/>
  <c r="V47" i="2"/>
  <c r="U47" i="2" s="1"/>
  <c r="K48" i="2"/>
  <c r="M48" i="2"/>
  <c r="N48" i="2"/>
  <c r="O48" i="2" s="1"/>
  <c r="Q48" i="2"/>
  <c r="R48" i="2"/>
  <c r="S48" i="2"/>
  <c r="V48" i="2"/>
  <c r="U48" i="2" s="1"/>
  <c r="K49" i="2"/>
  <c r="M49" i="2"/>
  <c r="N49" i="2"/>
  <c r="O49" i="2" s="1"/>
  <c r="Q49" i="2"/>
  <c r="R49" i="2"/>
  <c r="S49" i="2"/>
  <c r="V49" i="2"/>
  <c r="U49" i="2" s="1"/>
  <c r="K50" i="2"/>
  <c r="M50" i="2"/>
  <c r="N50" i="2"/>
  <c r="O50" i="2" s="1"/>
  <c r="Q50" i="2"/>
  <c r="R50" i="2"/>
  <c r="S50" i="2"/>
  <c r="V50" i="2"/>
  <c r="U50" i="2" s="1"/>
  <c r="K51" i="2"/>
  <c r="M51" i="2"/>
  <c r="N51" i="2"/>
  <c r="O51" i="2" s="1"/>
  <c r="Q51" i="2"/>
  <c r="R51" i="2"/>
  <c r="S51" i="2"/>
  <c r="V51" i="2"/>
  <c r="U51" i="2" s="1"/>
  <c r="K52" i="2"/>
  <c r="M52" i="2"/>
  <c r="N52" i="2"/>
  <c r="O52" i="2" s="1"/>
  <c r="Q52" i="2"/>
  <c r="R52" i="2"/>
  <c r="S52" i="2"/>
  <c r="V52" i="2"/>
  <c r="U52" i="2" s="1"/>
  <c r="K53" i="2"/>
  <c r="M53" i="2"/>
  <c r="N53" i="2"/>
  <c r="O53" i="2" s="1"/>
  <c r="Q53" i="2"/>
  <c r="R53" i="2"/>
  <c r="S53" i="2"/>
  <c r="V53" i="2"/>
  <c r="U53" i="2" s="1"/>
  <c r="K54" i="2"/>
  <c r="M54" i="2"/>
  <c r="N54" i="2"/>
  <c r="O54" i="2" s="1"/>
  <c r="Q54" i="2"/>
  <c r="R54" i="2"/>
  <c r="S54" i="2"/>
  <c r="V54" i="2"/>
  <c r="U54" i="2" s="1"/>
  <c r="K55" i="2"/>
  <c r="M55" i="2"/>
  <c r="N55" i="2"/>
  <c r="O55" i="2" s="1"/>
  <c r="Q55" i="2"/>
  <c r="R55" i="2"/>
  <c r="S55" i="2"/>
  <c r="V55" i="2"/>
  <c r="U55" i="2" s="1"/>
  <c r="K56" i="2"/>
  <c r="M56" i="2"/>
  <c r="N56" i="2"/>
  <c r="O56" i="2" s="1"/>
  <c r="Q56" i="2"/>
  <c r="R56" i="2"/>
  <c r="S56" i="2"/>
  <c r="V56" i="2"/>
  <c r="U56" i="2" s="1"/>
  <c r="K57" i="2"/>
  <c r="M57" i="2"/>
  <c r="N57" i="2"/>
  <c r="O57" i="2" s="1"/>
  <c r="Q57" i="2"/>
  <c r="R57" i="2"/>
  <c r="S57" i="2"/>
  <c r="V57" i="2"/>
  <c r="U57" i="2" s="1"/>
  <c r="K58" i="2"/>
  <c r="M58" i="2"/>
  <c r="N58" i="2"/>
  <c r="O58" i="2" s="1"/>
  <c r="Q58" i="2"/>
  <c r="R58" i="2"/>
  <c r="S58" i="2"/>
  <c r="V58" i="2"/>
  <c r="U58" i="2" s="1"/>
  <c r="K59" i="2"/>
  <c r="M59" i="2"/>
  <c r="N59" i="2"/>
  <c r="O59" i="2" s="1"/>
  <c r="Q59" i="2"/>
  <c r="R59" i="2"/>
  <c r="S59" i="2"/>
  <c r="V59" i="2"/>
  <c r="U59" i="2" s="1"/>
  <c r="K60" i="2"/>
  <c r="M60" i="2"/>
  <c r="N60" i="2"/>
  <c r="O60" i="2" s="1"/>
  <c r="Q60" i="2"/>
  <c r="R60" i="2"/>
  <c r="S60" i="2"/>
  <c r="V60" i="2"/>
  <c r="U60" i="2" s="1"/>
  <c r="K61" i="2"/>
  <c r="M61" i="2"/>
  <c r="N61" i="2"/>
  <c r="O61" i="2" s="1"/>
  <c r="Q61" i="2"/>
  <c r="R61" i="2"/>
  <c r="S61" i="2"/>
  <c r="V61" i="2"/>
  <c r="U61" i="2" s="1"/>
  <c r="K62" i="2"/>
  <c r="M62" i="2"/>
  <c r="N62" i="2"/>
  <c r="O62" i="2" s="1"/>
  <c r="Q62" i="2"/>
  <c r="R62" i="2"/>
  <c r="S62" i="2"/>
  <c r="V62" i="2"/>
  <c r="U62" i="2" s="1"/>
  <c r="K63" i="2"/>
  <c r="M63" i="2"/>
  <c r="N63" i="2"/>
  <c r="O63" i="2" s="1"/>
  <c r="Q63" i="2"/>
  <c r="R63" i="2"/>
  <c r="S63" i="2"/>
  <c r="V63" i="2"/>
  <c r="U63" i="2" s="1"/>
  <c r="K64" i="2"/>
  <c r="M64" i="2"/>
  <c r="N64" i="2"/>
  <c r="O64" i="2" s="1"/>
  <c r="Q64" i="2"/>
  <c r="R64" i="2"/>
  <c r="S64" i="2"/>
  <c r="V64" i="2"/>
  <c r="U64" i="2" s="1"/>
  <c r="K65" i="2"/>
  <c r="M65" i="2"/>
  <c r="N65" i="2"/>
  <c r="O65" i="2" s="1"/>
  <c r="Q65" i="2"/>
  <c r="R65" i="2"/>
  <c r="S65" i="2"/>
  <c r="V65" i="2"/>
  <c r="U65" i="2" s="1"/>
  <c r="K66" i="2"/>
  <c r="M66" i="2"/>
  <c r="N66" i="2"/>
  <c r="O66" i="2" s="1"/>
  <c r="Q66" i="2"/>
  <c r="R66" i="2"/>
  <c r="S66" i="2"/>
  <c r="V66" i="2"/>
  <c r="U66" i="2" s="1"/>
  <c r="K67" i="2"/>
  <c r="M67" i="2"/>
  <c r="N67" i="2"/>
  <c r="O67" i="2" s="1"/>
  <c r="Q67" i="2"/>
  <c r="R67" i="2"/>
  <c r="S67" i="2"/>
  <c r="V67" i="2"/>
  <c r="U67" i="2" s="1"/>
  <c r="K68" i="2"/>
  <c r="M68" i="2"/>
  <c r="N68" i="2"/>
  <c r="O68" i="2" s="1"/>
  <c r="Q68" i="2"/>
  <c r="R68" i="2"/>
  <c r="S68" i="2"/>
  <c r="V68" i="2"/>
  <c r="U68" i="2" s="1"/>
  <c r="K69" i="2"/>
  <c r="M69" i="2"/>
  <c r="N69" i="2"/>
  <c r="O69" i="2" s="1"/>
  <c r="Q69" i="2"/>
  <c r="R69" i="2"/>
  <c r="S69" i="2"/>
  <c r="V69" i="2"/>
  <c r="U69" i="2" s="1"/>
  <c r="K70" i="2"/>
  <c r="M70" i="2"/>
  <c r="N70" i="2"/>
  <c r="O70" i="2" s="1"/>
  <c r="Q70" i="2"/>
  <c r="R70" i="2"/>
  <c r="S70" i="2"/>
  <c r="V70" i="2"/>
  <c r="U70" i="2" s="1"/>
  <c r="K71" i="2"/>
  <c r="M71" i="2"/>
  <c r="N71" i="2"/>
  <c r="O71" i="2" s="1"/>
  <c r="Q71" i="2"/>
  <c r="R71" i="2"/>
  <c r="S71" i="2"/>
  <c r="V71" i="2"/>
  <c r="U71" i="2" s="1"/>
  <c r="K72" i="2"/>
  <c r="M72" i="2"/>
  <c r="N72" i="2"/>
  <c r="O72" i="2"/>
  <c r="Q72" i="2"/>
  <c r="R72" i="2"/>
  <c r="S72" i="2"/>
  <c r="U72" i="2"/>
  <c r="V72" i="2"/>
  <c r="K73" i="2"/>
  <c r="M73" i="2"/>
  <c r="N73" i="2"/>
  <c r="O73" i="2" s="1"/>
  <c r="Q73" i="2"/>
  <c r="R73" i="2"/>
  <c r="S73" i="2"/>
  <c r="V73" i="2"/>
  <c r="U73" i="2" s="1"/>
  <c r="K74" i="2"/>
  <c r="M74" i="2"/>
  <c r="N74" i="2"/>
  <c r="O74" i="2" s="1"/>
  <c r="Q74" i="2"/>
  <c r="R74" i="2"/>
  <c r="S74" i="2"/>
  <c r="V74" i="2"/>
  <c r="U74" i="2" s="1"/>
  <c r="K75" i="2"/>
  <c r="M75" i="2"/>
  <c r="N75" i="2"/>
  <c r="O75" i="2" s="1"/>
  <c r="Q75" i="2"/>
  <c r="R75" i="2"/>
  <c r="S75" i="2"/>
  <c r="V75" i="2"/>
  <c r="U75" i="2" s="1"/>
  <c r="K76" i="2"/>
  <c r="M76" i="2"/>
  <c r="N76" i="2"/>
  <c r="O76" i="2" s="1"/>
  <c r="Q76" i="2"/>
  <c r="R76" i="2"/>
  <c r="S76" i="2"/>
  <c r="V76" i="2"/>
  <c r="U76" i="2" s="1"/>
  <c r="K77" i="2"/>
  <c r="M77" i="2"/>
  <c r="N77" i="2"/>
  <c r="O77" i="2" s="1"/>
  <c r="Q77" i="2"/>
  <c r="R77" i="2"/>
  <c r="S77" i="2"/>
  <c r="V77" i="2"/>
  <c r="U77" i="2" s="1"/>
  <c r="K78" i="2"/>
  <c r="M78" i="2"/>
  <c r="N78" i="2"/>
  <c r="O78" i="2" s="1"/>
  <c r="Q78" i="2"/>
  <c r="R78" i="2"/>
  <c r="S78" i="2"/>
  <c r="V78" i="2"/>
  <c r="U78" i="2" s="1"/>
  <c r="K79" i="2"/>
  <c r="M79" i="2"/>
  <c r="N79" i="2"/>
  <c r="O79" i="2" s="1"/>
  <c r="Q79" i="2"/>
  <c r="R79" i="2"/>
  <c r="S79" i="2"/>
  <c r="V79" i="2"/>
  <c r="U79" i="2" s="1"/>
  <c r="K80" i="2"/>
  <c r="M80" i="2"/>
  <c r="N80" i="2"/>
  <c r="O80" i="2" s="1"/>
  <c r="Q80" i="2"/>
  <c r="R80" i="2"/>
  <c r="S80" i="2"/>
  <c r="V80" i="2"/>
  <c r="U80" i="2" s="1"/>
  <c r="K81" i="2"/>
  <c r="M81" i="2"/>
  <c r="N81" i="2"/>
  <c r="O81" i="2" s="1"/>
  <c r="Q81" i="2"/>
  <c r="R81" i="2"/>
  <c r="S81" i="2"/>
  <c r="V81" i="2"/>
  <c r="U81" i="2" s="1"/>
  <c r="K82" i="2"/>
  <c r="M82" i="2"/>
  <c r="N82" i="2"/>
  <c r="O82" i="2" s="1"/>
  <c r="Q82" i="2"/>
  <c r="R82" i="2"/>
  <c r="S82" i="2"/>
  <c r="V82" i="2"/>
  <c r="U82" i="2" s="1"/>
  <c r="K83" i="2"/>
  <c r="M83" i="2"/>
  <c r="N83" i="2"/>
  <c r="O83" i="2" s="1"/>
  <c r="Q83" i="2"/>
  <c r="R83" i="2"/>
  <c r="S83" i="2"/>
  <c r="V83" i="2"/>
  <c r="U83" i="2" s="1"/>
  <c r="K84" i="2"/>
  <c r="M84" i="2"/>
  <c r="N84" i="2"/>
  <c r="O84" i="2"/>
  <c r="Q84" i="2"/>
  <c r="R84" i="2"/>
  <c r="S84" i="2"/>
  <c r="V84" i="2"/>
  <c r="U84" i="2" s="1"/>
  <c r="K85" i="2"/>
  <c r="M85" i="2"/>
  <c r="N85" i="2"/>
  <c r="O85" i="2" s="1"/>
  <c r="Q85" i="2"/>
  <c r="R85" i="2"/>
  <c r="S85" i="2"/>
  <c r="V85" i="2"/>
  <c r="U85" i="2" s="1"/>
  <c r="K86" i="2"/>
  <c r="M86" i="2"/>
  <c r="N86" i="2"/>
  <c r="O86" i="2" s="1"/>
  <c r="Q86" i="2"/>
  <c r="R86" i="2"/>
  <c r="S86" i="2"/>
  <c r="V86" i="2"/>
  <c r="U86" i="2" s="1"/>
  <c r="K87" i="2"/>
  <c r="M87" i="2"/>
  <c r="N87" i="2"/>
  <c r="O87" i="2" s="1"/>
  <c r="Q87" i="2"/>
  <c r="R87" i="2"/>
  <c r="S87" i="2"/>
  <c r="V87" i="2"/>
  <c r="U87" i="2" s="1"/>
  <c r="K88" i="2"/>
  <c r="M88" i="2"/>
  <c r="N88" i="2"/>
  <c r="O88" i="2" s="1"/>
  <c r="Q88" i="2"/>
  <c r="R88" i="2"/>
  <c r="S88" i="2"/>
  <c r="V88" i="2"/>
  <c r="U88" i="2" s="1"/>
  <c r="K89" i="2"/>
  <c r="M89" i="2"/>
  <c r="N89" i="2"/>
  <c r="O89" i="2" s="1"/>
  <c r="Q89" i="2"/>
  <c r="R89" i="2"/>
  <c r="S89" i="2"/>
  <c r="V89" i="2"/>
  <c r="U89" i="2" s="1"/>
  <c r="K90" i="2"/>
  <c r="M90" i="2"/>
  <c r="N90" i="2"/>
  <c r="O90" i="2" s="1"/>
  <c r="Q90" i="2"/>
  <c r="R90" i="2"/>
  <c r="S90" i="2"/>
  <c r="V90" i="2"/>
  <c r="U90" i="2" s="1"/>
  <c r="K91" i="2"/>
  <c r="M91" i="2"/>
  <c r="N91" i="2"/>
  <c r="O91" i="2" s="1"/>
  <c r="Q91" i="2"/>
  <c r="R91" i="2"/>
  <c r="S91" i="2"/>
  <c r="U91" i="2"/>
  <c r="V91" i="2"/>
  <c r="K92" i="2"/>
  <c r="M92" i="2"/>
  <c r="N92" i="2"/>
  <c r="O92" i="2" s="1"/>
  <c r="Q92" i="2"/>
  <c r="R92" i="2"/>
  <c r="S92" i="2"/>
  <c r="V92" i="2"/>
  <c r="U92" i="2" s="1"/>
  <c r="K93" i="2"/>
  <c r="M93" i="2"/>
  <c r="N93" i="2"/>
  <c r="O93" i="2" s="1"/>
  <c r="Q93" i="2"/>
  <c r="R93" i="2"/>
  <c r="S93" i="2"/>
  <c r="V93" i="2"/>
  <c r="U93" i="2" s="1"/>
  <c r="K94" i="2"/>
  <c r="M94" i="2"/>
  <c r="N94" i="2"/>
  <c r="O94" i="2" s="1"/>
  <c r="Q94" i="2"/>
  <c r="R94" i="2"/>
  <c r="S94" i="2"/>
  <c r="V94" i="2"/>
  <c r="U94" i="2" s="1"/>
  <c r="K95" i="2"/>
  <c r="M95" i="2"/>
  <c r="N95" i="2"/>
  <c r="O95" i="2" s="1"/>
  <c r="Q95" i="2"/>
  <c r="R95" i="2"/>
  <c r="S95" i="2"/>
  <c r="V95" i="2"/>
  <c r="U95" i="2" s="1"/>
  <c r="K96" i="2"/>
  <c r="M96" i="2"/>
  <c r="N96" i="2"/>
  <c r="O96" i="2" s="1"/>
  <c r="Q96" i="2"/>
  <c r="R96" i="2"/>
  <c r="S96" i="2"/>
  <c r="V96" i="2"/>
  <c r="U96" i="2" s="1"/>
  <c r="K97" i="2"/>
  <c r="M97" i="2"/>
  <c r="N97" i="2"/>
  <c r="O97" i="2" s="1"/>
  <c r="Q97" i="2"/>
  <c r="R97" i="2"/>
  <c r="S97" i="2"/>
  <c r="V97" i="2"/>
  <c r="U97" i="2" s="1"/>
  <c r="K98" i="2"/>
  <c r="M98" i="2"/>
  <c r="N98" i="2"/>
  <c r="O98" i="2" s="1"/>
  <c r="Q98" i="2"/>
  <c r="R98" i="2"/>
  <c r="S98" i="2"/>
  <c r="V98" i="2"/>
  <c r="U98" i="2" s="1"/>
  <c r="K99" i="2"/>
  <c r="M99" i="2"/>
  <c r="N99" i="2"/>
  <c r="O99" i="2" s="1"/>
  <c r="Q99" i="2"/>
  <c r="R99" i="2"/>
  <c r="S99" i="2"/>
  <c r="V99" i="2"/>
  <c r="U99" i="2" s="1"/>
  <c r="K100" i="2"/>
  <c r="M100" i="2"/>
  <c r="N100" i="2"/>
  <c r="O100" i="2" s="1"/>
  <c r="Q100" i="2"/>
  <c r="R100" i="2"/>
  <c r="S100" i="2"/>
  <c r="V100" i="2"/>
  <c r="U100" i="2" s="1"/>
  <c r="K101" i="2"/>
  <c r="M101" i="2"/>
  <c r="N101" i="2"/>
  <c r="O101" i="2" s="1"/>
  <c r="Q101" i="2"/>
  <c r="R101" i="2"/>
  <c r="S101" i="2"/>
  <c r="V101" i="2"/>
  <c r="U101" i="2" s="1"/>
  <c r="K102" i="2"/>
  <c r="M102" i="2"/>
  <c r="N102" i="2"/>
  <c r="O102" i="2" s="1"/>
  <c r="Q102" i="2"/>
  <c r="R102" i="2"/>
  <c r="S102" i="2"/>
  <c r="V102" i="2"/>
  <c r="U102" i="2" s="1"/>
  <c r="K103" i="2"/>
  <c r="M103" i="2"/>
  <c r="N103" i="2"/>
  <c r="O103" i="2" s="1"/>
  <c r="Q103" i="2"/>
  <c r="R103" i="2"/>
  <c r="S103" i="2"/>
  <c r="V103" i="2"/>
  <c r="U103" i="2" s="1"/>
  <c r="K104" i="2"/>
  <c r="M104" i="2"/>
  <c r="N104" i="2"/>
  <c r="O104" i="2" s="1"/>
  <c r="Q104" i="2"/>
  <c r="R104" i="2"/>
  <c r="S104" i="2"/>
  <c r="V104" i="2"/>
  <c r="U104" i="2" s="1"/>
  <c r="K105" i="2"/>
  <c r="M105" i="2"/>
  <c r="N105" i="2"/>
  <c r="O105" i="2" s="1"/>
  <c r="Q105" i="2"/>
  <c r="R105" i="2"/>
  <c r="S105" i="2"/>
  <c r="V105" i="2"/>
  <c r="U105" i="2" s="1"/>
  <c r="K106" i="2"/>
  <c r="M106" i="2"/>
  <c r="N106" i="2"/>
  <c r="O106" i="2" s="1"/>
  <c r="Q106" i="2"/>
  <c r="R106" i="2"/>
  <c r="S106" i="2"/>
  <c r="V106" i="2"/>
  <c r="U106" i="2" s="1"/>
  <c r="K107" i="2"/>
  <c r="M107" i="2"/>
  <c r="N107" i="2"/>
  <c r="O107" i="2" s="1"/>
  <c r="Q107" i="2"/>
  <c r="R107" i="2"/>
  <c r="S107" i="2"/>
  <c r="V107" i="2"/>
  <c r="U107" i="2" s="1"/>
  <c r="K108" i="2"/>
  <c r="M108" i="2"/>
  <c r="N108" i="2"/>
  <c r="O108" i="2"/>
  <c r="Q108" i="2"/>
  <c r="R108" i="2"/>
  <c r="S108" i="2"/>
  <c r="V108" i="2"/>
  <c r="U108" i="2" s="1"/>
  <c r="K109" i="2"/>
  <c r="M109" i="2"/>
  <c r="N109" i="2"/>
  <c r="O109" i="2"/>
  <c r="Q109" i="2"/>
  <c r="R109" i="2"/>
  <c r="S109" i="2"/>
  <c r="V109" i="2"/>
  <c r="U109" i="2" s="1"/>
  <c r="K110" i="2"/>
  <c r="M110" i="2"/>
  <c r="N110" i="2"/>
  <c r="O110" i="2" s="1"/>
  <c r="Q110" i="2"/>
  <c r="R110" i="2"/>
  <c r="S110" i="2"/>
  <c r="V110" i="2"/>
  <c r="U110" i="2" s="1"/>
  <c r="K111" i="2"/>
  <c r="M111" i="2"/>
  <c r="N111" i="2"/>
  <c r="O111" i="2" s="1"/>
  <c r="Q111" i="2"/>
  <c r="R111" i="2"/>
  <c r="S111" i="2"/>
  <c r="V111" i="2"/>
  <c r="U111" i="2" s="1"/>
  <c r="K112" i="2"/>
  <c r="M112" i="2"/>
  <c r="N112" i="2"/>
  <c r="O112" i="2" s="1"/>
  <c r="Q112" i="2"/>
  <c r="R112" i="2"/>
  <c r="S112" i="2"/>
  <c r="V112" i="2"/>
  <c r="U112" i="2" s="1"/>
  <c r="K113" i="2"/>
  <c r="M113" i="2"/>
  <c r="N113" i="2"/>
  <c r="O113" i="2" s="1"/>
  <c r="Q113" i="2"/>
  <c r="R113" i="2"/>
  <c r="S113" i="2"/>
  <c r="V113" i="2"/>
  <c r="U113" i="2" s="1"/>
  <c r="K114" i="2"/>
  <c r="M114" i="2"/>
  <c r="N114" i="2"/>
  <c r="O114" i="2" s="1"/>
  <c r="Q114" i="2"/>
  <c r="R114" i="2"/>
  <c r="S114" i="2"/>
  <c r="V114" i="2"/>
  <c r="U114" i="2" s="1"/>
  <c r="K115" i="2"/>
  <c r="M115" i="2"/>
  <c r="N115" i="2"/>
  <c r="O115" i="2" s="1"/>
  <c r="Q115" i="2"/>
  <c r="R115" i="2"/>
  <c r="S115" i="2"/>
  <c r="V115" i="2"/>
  <c r="U115" i="2" s="1"/>
  <c r="K116" i="2"/>
  <c r="M116" i="2"/>
  <c r="N116" i="2"/>
  <c r="O116" i="2" s="1"/>
  <c r="Q116" i="2"/>
  <c r="R116" i="2"/>
  <c r="S116" i="2"/>
  <c r="V116" i="2"/>
  <c r="U116" i="2" s="1"/>
  <c r="K117" i="2"/>
  <c r="M117" i="2"/>
  <c r="N117" i="2"/>
  <c r="O117" i="2" s="1"/>
  <c r="Q117" i="2"/>
  <c r="R117" i="2"/>
  <c r="S117" i="2"/>
  <c r="V117" i="2"/>
  <c r="U117" i="2" s="1"/>
  <c r="K118" i="2"/>
  <c r="M118" i="2"/>
  <c r="N118" i="2"/>
  <c r="O118" i="2" s="1"/>
  <c r="Q118" i="2"/>
  <c r="R118" i="2"/>
  <c r="S118" i="2"/>
  <c r="V118" i="2"/>
  <c r="U118" i="2" s="1"/>
  <c r="K119" i="2"/>
  <c r="M119" i="2"/>
  <c r="N119" i="2"/>
  <c r="O119" i="2" s="1"/>
  <c r="Q119" i="2"/>
  <c r="R119" i="2"/>
  <c r="S119" i="2"/>
  <c r="U119" i="2"/>
  <c r="V119" i="2"/>
  <c r="K120" i="2"/>
  <c r="M120" i="2"/>
  <c r="N120" i="2"/>
  <c r="O120" i="2" s="1"/>
  <c r="Q120" i="2"/>
  <c r="R120" i="2"/>
  <c r="S120" i="2"/>
  <c r="V120" i="2"/>
  <c r="U120" i="2" s="1"/>
  <c r="K121" i="2"/>
  <c r="M121" i="2"/>
  <c r="N121" i="2"/>
  <c r="O121" i="2" s="1"/>
  <c r="Q121" i="2"/>
  <c r="R121" i="2"/>
  <c r="S121" i="2"/>
  <c r="V121" i="2"/>
  <c r="U121" i="2" s="1"/>
  <c r="K122" i="2"/>
  <c r="M122" i="2"/>
  <c r="N122" i="2"/>
  <c r="O122" i="2"/>
  <c r="Q122" i="2"/>
  <c r="R122" i="2"/>
  <c r="S122" i="2"/>
  <c r="V122" i="2"/>
  <c r="U122" i="2" s="1"/>
  <c r="K123" i="2"/>
  <c r="M123" i="2"/>
  <c r="N123" i="2"/>
  <c r="O123" i="2" s="1"/>
  <c r="Q123" i="2"/>
  <c r="R123" i="2"/>
  <c r="S123" i="2"/>
  <c r="V123" i="2"/>
  <c r="U123" i="2" s="1"/>
  <c r="K124" i="2"/>
  <c r="M124" i="2"/>
  <c r="N124" i="2"/>
  <c r="O124" i="2" s="1"/>
  <c r="Q124" i="2"/>
  <c r="R124" i="2"/>
  <c r="S124" i="2"/>
  <c r="V124" i="2"/>
  <c r="U124" i="2" s="1"/>
  <c r="K125" i="2"/>
  <c r="M125" i="2"/>
  <c r="N125" i="2"/>
  <c r="O125" i="2" s="1"/>
  <c r="Q125" i="2"/>
  <c r="R125" i="2"/>
  <c r="S125" i="2"/>
  <c r="V125" i="2"/>
  <c r="U125" i="2" s="1"/>
  <c r="K126" i="2"/>
  <c r="M126" i="2"/>
  <c r="N126" i="2"/>
  <c r="O126" i="2" s="1"/>
  <c r="Q126" i="2"/>
  <c r="R126" i="2"/>
  <c r="S126" i="2"/>
  <c r="V126" i="2"/>
  <c r="U126" i="2" s="1"/>
  <c r="K127" i="2"/>
  <c r="M127" i="2"/>
  <c r="N127" i="2"/>
  <c r="O127" i="2" s="1"/>
  <c r="Q127" i="2"/>
  <c r="R127" i="2"/>
  <c r="S127" i="2"/>
  <c r="V127" i="2"/>
  <c r="U127" i="2" s="1"/>
  <c r="K128" i="2"/>
  <c r="M128" i="2"/>
  <c r="N128" i="2"/>
  <c r="O128" i="2" s="1"/>
  <c r="Q128" i="2"/>
  <c r="R128" i="2"/>
  <c r="S128" i="2"/>
  <c r="V128" i="2"/>
  <c r="U128" i="2" s="1"/>
  <c r="K129" i="2"/>
  <c r="M129" i="2"/>
  <c r="N129" i="2"/>
  <c r="O129" i="2" s="1"/>
  <c r="Q129" i="2"/>
  <c r="R129" i="2"/>
  <c r="S129" i="2"/>
  <c r="U129" i="2"/>
  <c r="V129" i="2"/>
  <c r="K130" i="2"/>
  <c r="M130" i="2"/>
  <c r="N130" i="2"/>
  <c r="O130" i="2" s="1"/>
  <c r="Q130" i="2"/>
  <c r="R130" i="2"/>
  <c r="S130" i="2"/>
  <c r="V130" i="2"/>
  <c r="U130" i="2" s="1"/>
  <c r="K131" i="2"/>
  <c r="M131" i="2"/>
  <c r="N131" i="2"/>
  <c r="O131" i="2" s="1"/>
  <c r="Q131" i="2"/>
  <c r="R131" i="2"/>
  <c r="S131" i="2"/>
  <c r="V131" i="2"/>
  <c r="U131" i="2" s="1"/>
  <c r="K132" i="2"/>
  <c r="M132" i="2"/>
  <c r="N132" i="2"/>
  <c r="O132" i="2" s="1"/>
  <c r="Q132" i="2"/>
  <c r="R132" i="2"/>
  <c r="S132" i="2"/>
  <c r="V132" i="2"/>
  <c r="U132" i="2" s="1"/>
  <c r="K133" i="2"/>
  <c r="M133" i="2"/>
  <c r="N133" i="2"/>
  <c r="O133" i="2" s="1"/>
  <c r="Q133" i="2"/>
  <c r="R133" i="2"/>
  <c r="S133" i="2"/>
  <c r="V133" i="2"/>
  <c r="U133" i="2" s="1"/>
  <c r="K134" i="2"/>
  <c r="M134" i="2"/>
  <c r="N134" i="2"/>
  <c r="O134" i="2" s="1"/>
  <c r="Q134" i="2"/>
  <c r="R134" i="2"/>
  <c r="S134" i="2"/>
  <c r="V134" i="2"/>
  <c r="U134" i="2" s="1"/>
  <c r="K135" i="2"/>
  <c r="M135" i="2"/>
  <c r="N135" i="2"/>
  <c r="O135" i="2" s="1"/>
  <c r="Q135" i="2"/>
  <c r="R135" i="2"/>
  <c r="S135" i="2"/>
  <c r="V135" i="2"/>
  <c r="U135" i="2" s="1"/>
  <c r="K136" i="2"/>
  <c r="M136" i="2"/>
  <c r="N136" i="2"/>
  <c r="O136" i="2" s="1"/>
  <c r="Q136" i="2"/>
  <c r="R136" i="2"/>
  <c r="S136" i="2"/>
  <c r="V136" i="2"/>
  <c r="U136" i="2" s="1"/>
  <c r="K137" i="2"/>
  <c r="M137" i="2"/>
  <c r="N137" i="2"/>
  <c r="O137" i="2" s="1"/>
  <c r="Q137" i="2"/>
  <c r="R137" i="2"/>
  <c r="S137" i="2"/>
  <c r="V137" i="2"/>
  <c r="U137" i="2" s="1"/>
  <c r="K138" i="2"/>
  <c r="M138" i="2"/>
  <c r="N138" i="2"/>
  <c r="O138" i="2" s="1"/>
  <c r="Q138" i="2"/>
  <c r="R138" i="2"/>
  <c r="S138" i="2"/>
  <c r="V138" i="2"/>
  <c r="U138" i="2" s="1"/>
  <c r="K139" i="2"/>
  <c r="M139" i="2"/>
  <c r="N139" i="2"/>
  <c r="O139" i="2" s="1"/>
  <c r="Q139" i="2"/>
  <c r="R139" i="2"/>
  <c r="S139" i="2"/>
  <c r="V139" i="2"/>
  <c r="U139" i="2" s="1"/>
  <c r="K140" i="2"/>
  <c r="M140" i="2"/>
  <c r="N140" i="2"/>
  <c r="O140" i="2"/>
  <c r="Q140" i="2"/>
  <c r="R140" i="2"/>
  <c r="S140" i="2"/>
  <c r="V140" i="2"/>
  <c r="U140" i="2" s="1"/>
  <c r="K141" i="2"/>
  <c r="M141" i="2"/>
  <c r="N141" i="2"/>
  <c r="O141" i="2"/>
  <c r="Q141" i="2"/>
  <c r="R141" i="2"/>
  <c r="S141" i="2"/>
  <c r="V141" i="2"/>
  <c r="U141" i="2" s="1"/>
  <c r="K142" i="2"/>
  <c r="M142" i="2"/>
  <c r="N142" i="2"/>
  <c r="O142" i="2" s="1"/>
  <c r="Q142" i="2"/>
  <c r="R142" i="2"/>
  <c r="S142" i="2"/>
  <c r="V142" i="2"/>
  <c r="U142" i="2" s="1"/>
  <c r="K143" i="2"/>
  <c r="M143" i="2"/>
  <c r="N143" i="2"/>
  <c r="O143" i="2" s="1"/>
  <c r="Q143" i="2"/>
  <c r="R143" i="2"/>
  <c r="S143" i="2"/>
  <c r="V143" i="2"/>
  <c r="U143" i="2" s="1"/>
  <c r="K144" i="2"/>
  <c r="M144" i="2"/>
  <c r="N144" i="2"/>
  <c r="O144" i="2" s="1"/>
  <c r="Q144" i="2"/>
  <c r="R144" i="2"/>
  <c r="S144" i="2"/>
  <c r="V144" i="2"/>
  <c r="U144" i="2" s="1"/>
  <c r="K145" i="2"/>
  <c r="M145" i="2"/>
  <c r="N145" i="2"/>
  <c r="O145" i="2" s="1"/>
  <c r="Q145" i="2"/>
  <c r="R145" i="2"/>
  <c r="S145" i="2"/>
  <c r="V145" i="2"/>
  <c r="U145" i="2" s="1"/>
  <c r="K146" i="2"/>
  <c r="M146" i="2"/>
  <c r="N146" i="2"/>
  <c r="O146" i="2" s="1"/>
  <c r="Q146" i="2"/>
  <c r="R146" i="2"/>
  <c r="S146" i="2"/>
  <c r="V146" i="2"/>
  <c r="U146" i="2" s="1"/>
  <c r="K147" i="2"/>
  <c r="M147" i="2"/>
  <c r="N147" i="2"/>
  <c r="O147" i="2" s="1"/>
  <c r="Q147" i="2"/>
  <c r="R147" i="2"/>
  <c r="S147" i="2"/>
  <c r="V147" i="2"/>
  <c r="U147" i="2" s="1"/>
  <c r="K148" i="2"/>
  <c r="M148" i="2"/>
  <c r="N148" i="2"/>
  <c r="O148" i="2"/>
  <c r="Q148" i="2"/>
  <c r="R148" i="2"/>
  <c r="S148" i="2"/>
  <c r="V148" i="2"/>
  <c r="U148" i="2" s="1"/>
  <c r="K149" i="2"/>
  <c r="M149" i="2"/>
  <c r="N149" i="2"/>
  <c r="O149" i="2"/>
  <c r="Q149" i="2"/>
  <c r="R149" i="2"/>
  <c r="S149" i="2"/>
  <c r="V149" i="2"/>
  <c r="U149" i="2" s="1"/>
  <c r="K150" i="2"/>
  <c r="M150" i="2"/>
  <c r="N150" i="2"/>
  <c r="O150" i="2" s="1"/>
  <c r="Q150" i="2"/>
  <c r="R150" i="2"/>
  <c r="S150" i="2"/>
  <c r="V150" i="2"/>
  <c r="U150" i="2" s="1"/>
  <c r="K151" i="2"/>
  <c r="M151" i="2"/>
  <c r="N151" i="2"/>
  <c r="O151" i="2" s="1"/>
  <c r="Q151" i="2"/>
  <c r="R151" i="2"/>
  <c r="S151" i="2"/>
  <c r="V151" i="2"/>
  <c r="U151" i="2" s="1"/>
  <c r="K152" i="2"/>
  <c r="M152" i="2"/>
  <c r="N152" i="2"/>
  <c r="O152" i="2" s="1"/>
  <c r="Q152" i="2"/>
  <c r="R152" i="2"/>
  <c r="S152" i="2"/>
  <c r="V152" i="2"/>
  <c r="U152" i="2" s="1"/>
  <c r="K153" i="2"/>
  <c r="M153" i="2"/>
  <c r="N153" i="2"/>
  <c r="O153" i="2" s="1"/>
  <c r="Q153" i="2"/>
  <c r="R153" i="2"/>
  <c r="S153" i="2"/>
  <c r="U153" i="2"/>
  <c r="V153" i="2"/>
  <c r="K154" i="2"/>
  <c r="M154" i="2"/>
  <c r="N154" i="2"/>
  <c r="O154" i="2" s="1"/>
  <c r="Q154" i="2"/>
  <c r="R154" i="2"/>
  <c r="S154" i="2"/>
  <c r="V154" i="2"/>
  <c r="U154" i="2" s="1"/>
  <c r="K155" i="2"/>
  <c r="M155" i="2"/>
  <c r="N155" i="2"/>
  <c r="O155" i="2" s="1"/>
  <c r="Q155" i="2"/>
  <c r="R155" i="2"/>
  <c r="S155" i="2"/>
  <c r="V155" i="2"/>
  <c r="U155" i="2" s="1"/>
  <c r="K156" i="2"/>
  <c r="M156" i="2"/>
  <c r="N156" i="2"/>
  <c r="O156" i="2" s="1"/>
  <c r="Q156" i="2"/>
  <c r="R156" i="2"/>
  <c r="S156" i="2"/>
  <c r="V156" i="2"/>
  <c r="U156" i="2" s="1"/>
  <c r="K157" i="2"/>
  <c r="M157" i="2"/>
  <c r="N157" i="2"/>
  <c r="O157" i="2" s="1"/>
  <c r="Q157" i="2"/>
  <c r="R157" i="2"/>
  <c r="S157" i="2"/>
  <c r="V157" i="2"/>
  <c r="U157" i="2" s="1"/>
  <c r="K158" i="2"/>
  <c r="M158" i="2"/>
  <c r="N158" i="2"/>
  <c r="O158" i="2" s="1"/>
  <c r="Q158" i="2"/>
  <c r="R158" i="2"/>
  <c r="S158" i="2"/>
  <c r="V158" i="2"/>
  <c r="U158" i="2" s="1"/>
  <c r="K159" i="2"/>
  <c r="M159" i="2"/>
  <c r="N159" i="2"/>
  <c r="O159" i="2" s="1"/>
  <c r="Q159" i="2"/>
  <c r="R159" i="2"/>
  <c r="S159" i="2"/>
  <c r="V159" i="2"/>
  <c r="U159" i="2" s="1"/>
  <c r="K160" i="2"/>
  <c r="M160" i="2"/>
  <c r="N160" i="2"/>
  <c r="O160" i="2" s="1"/>
  <c r="Q160" i="2"/>
  <c r="R160" i="2"/>
  <c r="S160" i="2"/>
  <c r="V160" i="2"/>
  <c r="U160" i="2" s="1"/>
  <c r="K161" i="2"/>
  <c r="M161" i="2"/>
  <c r="N161" i="2"/>
  <c r="O161" i="2" s="1"/>
  <c r="Q161" i="2"/>
  <c r="R161" i="2"/>
  <c r="S161" i="2"/>
  <c r="V161" i="2"/>
  <c r="U161" i="2" s="1"/>
  <c r="K162" i="2"/>
  <c r="M162" i="2"/>
  <c r="N162" i="2"/>
  <c r="O162" i="2" s="1"/>
  <c r="Q162" i="2"/>
  <c r="R162" i="2"/>
  <c r="S162" i="2"/>
  <c r="V162" i="2"/>
  <c r="U162" i="2" s="1"/>
  <c r="K163" i="2"/>
  <c r="M163" i="2"/>
  <c r="N163" i="2"/>
  <c r="O163" i="2" s="1"/>
  <c r="Q163" i="2"/>
  <c r="R163" i="2"/>
  <c r="S163" i="2"/>
  <c r="V163" i="2"/>
  <c r="U163" i="2" s="1"/>
  <c r="K164" i="2"/>
  <c r="M164" i="2"/>
  <c r="N164" i="2"/>
  <c r="O164" i="2" s="1"/>
  <c r="Q164" i="2"/>
  <c r="R164" i="2"/>
  <c r="S164" i="2"/>
  <c r="V164" i="2"/>
  <c r="U164" i="2" s="1"/>
  <c r="K165" i="2"/>
  <c r="M165" i="2"/>
  <c r="N165" i="2"/>
  <c r="O165" i="2" s="1"/>
  <c r="Q165" i="2"/>
  <c r="R165" i="2"/>
  <c r="S165" i="2"/>
  <c r="V165" i="2"/>
  <c r="U165" i="2" s="1"/>
  <c r="K166" i="2"/>
  <c r="M166" i="2"/>
  <c r="N166" i="2"/>
  <c r="O166" i="2" s="1"/>
  <c r="Q166" i="2"/>
  <c r="R166" i="2"/>
  <c r="S166" i="2"/>
  <c r="V166" i="2"/>
  <c r="U166" i="2" s="1"/>
  <c r="K167" i="2"/>
  <c r="M167" i="2"/>
  <c r="N167" i="2"/>
  <c r="O167" i="2" s="1"/>
  <c r="Q167" i="2"/>
  <c r="R167" i="2"/>
  <c r="S167" i="2"/>
  <c r="V167" i="2"/>
  <c r="U167" i="2" s="1"/>
  <c r="K168" i="2"/>
  <c r="M168" i="2"/>
  <c r="N168" i="2"/>
  <c r="O168" i="2" s="1"/>
  <c r="Q168" i="2"/>
  <c r="R168" i="2"/>
  <c r="S168" i="2"/>
  <c r="V168" i="2"/>
  <c r="U168" i="2" s="1"/>
  <c r="K169" i="2"/>
  <c r="M169" i="2"/>
  <c r="N169" i="2"/>
  <c r="O169" i="2" s="1"/>
  <c r="Q169" i="2"/>
  <c r="R169" i="2"/>
  <c r="S169" i="2"/>
  <c r="V169" i="2"/>
  <c r="U169" i="2" s="1"/>
  <c r="K170" i="2"/>
  <c r="M170" i="2"/>
  <c r="N170" i="2"/>
  <c r="O170" i="2" s="1"/>
  <c r="Q170" i="2"/>
  <c r="R170" i="2"/>
  <c r="S170" i="2"/>
  <c r="V170" i="2"/>
  <c r="U170" i="2" s="1"/>
  <c r="K171" i="2"/>
  <c r="M171" i="2"/>
  <c r="N171" i="2"/>
  <c r="O171" i="2" s="1"/>
  <c r="Q171" i="2"/>
  <c r="R171" i="2"/>
  <c r="S171" i="2"/>
  <c r="V171" i="2"/>
  <c r="U171" i="2" s="1"/>
  <c r="K172" i="2"/>
  <c r="M172" i="2"/>
  <c r="N172" i="2"/>
  <c r="O172" i="2" s="1"/>
  <c r="Q172" i="2"/>
  <c r="R172" i="2"/>
  <c r="S172" i="2"/>
  <c r="V172" i="2"/>
  <c r="U172" i="2" s="1"/>
  <c r="K173" i="2"/>
  <c r="M173" i="2"/>
  <c r="N173" i="2"/>
  <c r="O173" i="2" s="1"/>
  <c r="Q173" i="2"/>
  <c r="R173" i="2"/>
  <c r="S173" i="2"/>
  <c r="V173" i="2"/>
  <c r="U173" i="2" s="1"/>
  <c r="K174" i="2"/>
  <c r="M174" i="2"/>
  <c r="N174" i="2"/>
  <c r="O174" i="2" s="1"/>
  <c r="Q174" i="2"/>
  <c r="R174" i="2"/>
  <c r="S174" i="2"/>
  <c r="V174" i="2"/>
  <c r="U174" i="2" s="1"/>
  <c r="K175" i="2"/>
  <c r="M175" i="2"/>
  <c r="N175" i="2"/>
  <c r="O175" i="2" s="1"/>
  <c r="Q175" i="2"/>
  <c r="R175" i="2"/>
  <c r="S175" i="2"/>
  <c r="V175" i="2"/>
  <c r="U175" i="2" s="1"/>
  <c r="K176" i="2"/>
  <c r="M176" i="2"/>
  <c r="N176" i="2"/>
  <c r="O176" i="2" s="1"/>
  <c r="Q176" i="2"/>
  <c r="R176" i="2"/>
  <c r="S176" i="2"/>
  <c r="V176" i="2"/>
  <c r="U176" i="2" s="1"/>
  <c r="K177" i="2"/>
  <c r="M177" i="2"/>
  <c r="N177" i="2"/>
  <c r="O177" i="2" s="1"/>
  <c r="Q177" i="2"/>
  <c r="R177" i="2"/>
  <c r="S177" i="2"/>
  <c r="V177" i="2"/>
  <c r="U177" i="2" s="1"/>
  <c r="K178" i="2"/>
  <c r="M178" i="2"/>
  <c r="N178" i="2"/>
  <c r="O178" i="2" s="1"/>
  <c r="Q178" i="2"/>
  <c r="R178" i="2"/>
  <c r="S178" i="2"/>
  <c r="V178" i="2"/>
  <c r="U178" i="2" s="1"/>
  <c r="K179" i="2"/>
  <c r="M179" i="2"/>
  <c r="N179" i="2"/>
  <c r="O179" i="2" s="1"/>
  <c r="Q179" i="2"/>
  <c r="R179" i="2"/>
  <c r="S179" i="2"/>
  <c r="V179" i="2"/>
  <c r="U179" i="2" s="1"/>
  <c r="K180" i="2"/>
  <c r="M180" i="2"/>
  <c r="N180" i="2"/>
  <c r="O180" i="2"/>
  <c r="Q180" i="2"/>
  <c r="R180" i="2"/>
  <c r="S180" i="2"/>
  <c r="V180" i="2"/>
  <c r="U180" i="2" s="1"/>
  <c r="K181" i="2"/>
  <c r="M181" i="2"/>
  <c r="N181" i="2"/>
  <c r="O181" i="2" s="1"/>
  <c r="Q181" i="2"/>
  <c r="R181" i="2"/>
  <c r="S181" i="2"/>
  <c r="V181" i="2"/>
  <c r="U181" i="2" s="1"/>
  <c r="K182" i="2"/>
  <c r="M182" i="2"/>
  <c r="N182" i="2"/>
  <c r="O182" i="2" s="1"/>
  <c r="Q182" i="2"/>
  <c r="R182" i="2"/>
  <c r="S182" i="2"/>
  <c r="V182" i="2"/>
  <c r="U182" i="2" s="1"/>
  <c r="K183" i="2"/>
  <c r="M183" i="2"/>
  <c r="N183" i="2"/>
  <c r="O183" i="2" s="1"/>
  <c r="Q183" i="2"/>
  <c r="R183" i="2"/>
  <c r="S183" i="2"/>
  <c r="V183" i="2"/>
  <c r="U183" i="2" s="1"/>
  <c r="K184" i="2"/>
  <c r="M184" i="2"/>
  <c r="N184" i="2"/>
  <c r="O184" i="2" s="1"/>
  <c r="Q184" i="2"/>
  <c r="R184" i="2"/>
  <c r="S184" i="2"/>
  <c r="V184" i="2"/>
  <c r="U184" i="2" s="1"/>
  <c r="K185" i="2"/>
  <c r="M185" i="2"/>
  <c r="N185" i="2"/>
  <c r="O185" i="2" s="1"/>
  <c r="Q185" i="2"/>
  <c r="R185" i="2"/>
  <c r="S185" i="2"/>
  <c r="V185" i="2"/>
  <c r="U185" i="2" s="1"/>
  <c r="K186" i="2"/>
  <c r="M186" i="2"/>
  <c r="N186" i="2"/>
  <c r="O186" i="2" s="1"/>
  <c r="Q186" i="2"/>
  <c r="R186" i="2"/>
  <c r="S186" i="2"/>
  <c r="V186" i="2"/>
  <c r="U186" i="2" s="1"/>
  <c r="K187" i="2"/>
  <c r="M187" i="2"/>
  <c r="N187" i="2"/>
  <c r="O187" i="2" s="1"/>
  <c r="Q187" i="2"/>
  <c r="R187" i="2"/>
  <c r="S187" i="2"/>
  <c r="V187" i="2"/>
  <c r="U187" i="2" s="1"/>
  <c r="K188" i="2"/>
  <c r="M188" i="2"/>
  <c r="N188" i="2"/>
  <c r="O188" i="2" s="1"/>
  <c r="Q188" i="2"/>
  <c r="R188" i="2"/>
  <c r="S188" i="2"/>
  <c r="V188" i="2"/>
  <c r="U188" i="2" s="1"/>
  <c r="K189" i="2"/>
  <c r="M189" i="2"/>
  <c r="N189" i="2"/>
  <c r="O189" i="2" s="1"/>
  <c r="Q189" i="2"/>
  <c r="R189" i="2"/>
  <c r="S189" i="2"/>
  <c r="V189" i="2"/>
  <c r="U189" i="2" s="1"/>
  <c r="K190" i="2"/>
  <c r="M190" i="2"/>
  <c r="N190" i="2"/>
  <c r="O190" i="2" s="1"/>
  <c r="Q190" i="2"/>
  <c r="R190" i="2"/>
  <c r="S190" i="2"/>
  <c r="V190" i="2"/>
  <c r="U190" i="2" s="1"/>
  <c r="K191" i="2"/>
  <c r="M191" i="2"/>
  <c r="N191" i="2"/>
  <c r="O191" i="2" s="1"/>
  <c r="Q191" i="2"/>
  <c r="R191" i="2"/>
  <c r="S191" i="2"/>
  <c r="V191" i="2"/>
  <c r="U191" i="2" s="1"/>
  <c r="K192" i="2"/>
  <c r="M192" i="2"/>
  <c r="N192" i="2"/>
  <c r="O192" i="2" s="1"/>
  <c r="Q192" i="2"/>
  <c r="R192" i="2"/>
  <c r="S192" i="2"/>
  <c r="V192" i="2"/>
  <c r="U192" i="2" s="1"/>
  <c r="K193" i="2"/>
  <c r="M193" i="2"/>
  <c r="N193" i="2"/>
  <c r="O193" i="2" s="1"/>
  <c r="Q193" i="2"/>
  <c r="R193" i="2"/>
  <c r="S193" i="2"/>
  <c r="U193" i="2"/>
  <c r="V193" i="2"/>
  <c r="K194" i="2"/>
  <c r="M194" i="2"/>
  <c r="N194" i="2"/>
  <c r="O194" i="2" s="1"/>
  <c r="Q194" i="2"/>
  <c r="R194" i="2"/>
  <c r="S194" i="2"/>
  <c r="V194" i="2"/>
  <c r="U194" i="2" s="1"/>
  <c r="K195" i="2"/>
  <c r="M195" i="2"/>
  <c r="N195" i="2"/>
  <c r="O195" i="2" s="1"/>
  <c r="Q195" i="2"/>
  <c r="R195" i="2"/>
  <c r="S195" i="2"/>
  <c r="V195" i="2"/>
  <c r="U195" i="2" s="1"/>
  <c r="K196" i="2"/>
  <c r="M196" i="2"/>
  <c r="N196" i="2"/>
  <c r="O196" i="2"/>
  <c r="Q196" i="2"/>
  <c r="R196" i="2"/>
  <c r="S196" i="2"/>
  <c r="V196" i="2"/>
  <c r="U196" i="2" s="1"/>
  <c r="K197" i="2"/>
  <c r="M197" i="2"/>
  <c r="N197" i="2"/>
  <c r="O197" i="2" s="1"/>
  <c r="Q197" i="2"/>
  <c r="R197" i="2"/>
  <c r="S197" i="2"/>
  <c r="V197" i="2"/>
  <c r="U197" i="2" s="1"/>
  <c r="K198" i="2"/>
  <c r="M198" i="2"/>
  <c r="N198" i="2"/>
  <c r="O198" i="2" s="1"/>
  <c r="Q198" i="2"/>
  <c r="R198" i="2"/>
  <c r="S198" i="2"/>
  <c r="V198" i="2"/>
  <c r="U198" i="2" s="1"/>
  <c r="K199" i="2"/>
  <c r="M199" i="2"/>
  <c r="N199" i="2"/>
  <c r="O199" i="2" s="1"/>
  <c r="Q199" i="2"/>
  <c r="R199" i="2"/>
  <c r="S199" i="2"/>
  <c r="V199" i="2"/>
  <c r="U199" i="2" s="1"/>
  <c r="K200" i="2"/>
  <c r="M200" i="2"/>
  <c r="N200" i="2"/>
  <c r="O200" i="2" s="1"/>
  <c r="Q200" i="2"/>
  <c r="R200" i="2"/>
  <c r="S200" i="2"/>
  <c r="V200" i="2"/>
  <c r="U200" i="2" s="1"/>
  <c r="K201" i="2"/>
  <c r="M201" i="2"/>
  <c r="N201" i="2"/>
  <c r="O201" i="2" s="1"/>
  <c r="Q201" i="2"/>
  <c r="R201" i="2"/>
  <c r="S201" i="2"/>
  <c r="V201" i="2"/>
  <c r="U201" i="2" s="1"/>
  <c r="K202" i="2"/>
  <c r="M202" i="2"/>
  <c r="N202" i="2"/>
  <c r="O202" i="2" s="1"/>
  <c r="Q202" i="2"/>
  <c r="R202" i="2"/>
  <c r="S202" i="2"/>
  <c r="V202" i="2"/>
  <c r="U202" i="2" s="1"/>
  <c r="K203" i="2"/>
  <c r="M203" i="2"/>
  <c r="N203" i="2"/>
  <c r="O203" i="2" s="1"/>
  <c r="Q203" i="2"/>
  <c r="R203" i="2"/>
  <c r="S203" i="2"/>
  <c r="V203" i="2"/>
  <c r="U203" i="2" s="1"/>
  <c r="K204" i="2"/>
  <c r="M204" i="2"/>
  <c r="N204" i="2"/>
  <c r="O204" i="2" s="1"/>
  <c r="Q204" i="2"/>
  <c r="R204" i="2"/>
  <c r="S204" i="2"/>
  <c r="V204" i="2"/>
  <c r="U204" i="2" s="1"/>
  <c r="K205" i="2"/>
  <c r="M205" i="2"/>
  <c r="N205" i="2"/>
  <c r="O205" i="2" s="1"/>
  <c r="Q205" i="2"/>
  <c r="R205" i="2"/>
  <c r="S205" i="2"/>
  <c r="V205" i="2"/>
  <c r="U205" i="2" s="1"/>
  <c r="K206" i="2"/>
  <c r="M206" i="2"/>
  <c r="N206" i="2"/>
  <c r="O206" i="2" s="1"/>
  <c r="Q206" i="2"/>
  <c r="R206" i="2"/>
  <c r="S206" i="2"/>
  <c r="V206" i="2"/>
  <c r="U206" i="2" s="1"/>
  <c r="K207" i="2"/>
  <c r="M207" i="2"/>
  <c r="N207" i="2"/>
  <c r="O207" i="2" s="1"/>
  <c r="Q207" i="2"/>
  <c r="R207" i="2"/>
  <c r="S207" i="2"/>
  <c r="V207" i="2"/>
  <c r="U207" i="2" s="1"/>
  <c r="K208" i="2"/>
  <c r="M208" i="2"/>
  <c r="N208" i="2"/>
  <c r="O208" i="2" s="1"/>
  <c r="Q208" i="2"/>
  <c r="R208" i="2"/>
  <c r="S208" i="2"/>
  <c r="V208" i="2"/>
  <c r="U208" i="2" s="1"/>
  <c r="K209" i="2"/>
  <c r="M209" i="2"/>
  <c r="N209" i="2"/>
  <c r="O209" i="2" s="1"/>
  <c r="Q209" i="2"/>
  <c r="R209" i="2"/>
  <c r="S209" i="2"/>
  <c r="V209" i="2"/>
  <c r="U209" i="2" s="1"/>
  <c r="K210" i="2"/>
  <c r="M210" i="2"/>
  <c r="N210" i="2"/>
  <c r="O210" i="2"/>
  <c r="Q210" i="2"/>
  <c r="R210" i="2"/>
  <c r="S210" i="2"/>
  <c r="V210" i="2"/>
  <c r="U210" i="2" s="1"/>
  <c r="K211" i="2"/>
  <c r="M211" i="2"/>
  <c r="N211" i="2"/>
  <c r="O211" i="2" s="1"/>
  <c r="Q211" i="2"/>
  <c r="R211" i="2"/>
  <c r="S211" i="2"/>
  <c r="V211" i="2"/>
  <c r="U211" i="2" s="1"/>
  <c r="K212" i="2"/>
  <c r="M212" i="2"/>
  <c r="N212" i="2"/>
  <c r="O212" i="2" s="1"/>
  <c r="Q212" i="2"/>
  <c r="R212" i="2"/>
  <c r="S212" i="2"/>
  <c r="V212" i="2"/>
  <c r="U212" i="2" s="1"/>
  <c r="K213" i="2"/>
  <c r="M213" i="2"/>
  <c r="N213" i="2"/>
  <c r="O213" i="2" s="1"/>
  <c r="Q213" i="2"/>
  <c r="R213" i="2"/>
  <c r="S213" i="2"/>
  <c r="V213" i="2"/>
  <c r="U213" i="2" s="1"/>
  <c r="K214" i="2"/>
  <c r="M214" i="2"/>
  <c r="N214" i="2"/>
  <c r="O214" i="2" s="1"/>
  <c r="Q214" i="2"/>
  <c r="R214" i="2"/>
  <c r="S214" i="2"/>
  <c r="V214" i="2"/>
  <c r="U214" i="2" s="1"/>
  <c r="K215" i="2"/>
  <c r="M215" i="2"/>
  <c r="N215" i="2"/>
  <c r="O215" i="2" s="1"/>
  <c r="Q215" i="2"/>
  <c r="R215" i="2"/>
  <c r="S215" i="2"/>
  <c r="V215" i="2"/>
  <c r="U215" i="2" s="1"/>
  <c r="K216" i="2"/>
  <c r="M216" i="2"/>
  <c r="N216" i="2"/>
  <c r="O216" i="2" s="1"/>
  <c r="Q216" i="2"/>
  <c r="R216" i="2"/>
  <c r="S216" i="2"/>
  <c r="V216" i="2"/>
  <c r="U216" i="2" s="1"/>
  <c r="K217" i="2"/>
  <c r="M217" i="2"/>
  <c r="N217" i="2"/>
  <c r="O217" i="2" s="1"/>
  <c r="Q217" i="2"/>
  <c r="R217" i="2"/>
  <c r="S217" i="2"/>
  <c r="V217" i="2"/>
  <c r="U217" i="2" s="1"/>
  <c r="K218" i="2"/>
  <c r="M218" i="2"/>
  <c r="N218" i="2"/>
  <c r="O218" i="2" s="1"/>
  <c r="Q218" i="2"/>
  <c r="R218" i="2"/>
  <c r="S218" i="2"/>
  <c r="V218" i="2"/>
  <c r="U218" i="2" s="1"/>
  <c r="K219" i="2"/>
  <c r="M219" i="2"/>
  <c r="N219" i="2"/>
  <c r="O219" i="2" s="1"/>
  <c r="Q219" i="2"/>
  <c r="R219" i="2"/>
  <c r="S219" i="2"/>
  <c r="U219" i="2"/>
  <c r="V219" i="2"/>
  <c r="K220" i="2"/>
  <c r="M220" i="2"/>
  <c r="N220" i="2"/>
  <c r="O220" i="2" s="1"/>
  <c r="Q220" i="2"/>
  <c r="R220" i="2"/>
  <c r="S220" i="2"/>
  <c r="V220" i="2"/>
  <c r="U220" i="2" s="1"/>
  <c r="K221" i="2"/>
  <c r="M221" i="2"/>
  <c r="N221" i="2"/>
  <c r="O221" i="2" s="1"/>
  <c r="Q221" i="2"/>
  <c r="R221" i="2"/>
  <c r="S221" i="2"/>
  <c r="V221" i="2"/>
  <c r="U221" i="2" s="1"/>
  <c r="K222" i="2"/>
  <c r="M222" i="2"/>
  <c r="N222" i="2"/>
  <c r="O222" i="2" s="1"/>
  <c r="Q222" i="2"/>
  <c r="R222" i="2"/>
  <c r="S222" i="2"/>
  <c r="V222" i="2"/>
  <c r="U222" i="2" s="1"/>
  <c r="K223" i="2"/>
  <c r="M223" i="2"/>
  <c r="N223" i="2"/>
  <c r="O223" i="2" s="1"/>
  <c r="Q223" i="2"/>
  <c r="R223" i="2"/>
  <c r="S223" i="2"/>
  <c r="V223" i="2"/>
  <c r="U223" i="2" s="1"/>
  <c r="K224" i="2"/>
  <c r="M224" i="2"/>
  <c r="N224" i="2"/>
  <c r="O224" i="2" s="1"/>
  <c r="Q224" i="2"/>
  <c r="R224" i="2"/>
  <c r="S224" i="2"/>
  <c r="V224" i="2"/>
  <c r="U224" i="2" s="1"/>
  <c r="K225" i="2"/>
  <c r="M225" i="2"/>
  <c r="N225" i="2"/>
  <c r="O225" i="2" s="1"/>
  <c r="Q225" i="2"/>
  <c r="R225" i="2"/>
  <c r="S225" i="2"/>
  <c r="V225" i="2"/>
  <c r="U225" i="2" s="1"/>
  <c r="K226" i="2"/>
  <c r="M226" i="2"/>
  <c r="N226" i="2"/>
  <c r="O226" i="2" s="1"/>
  <c r="Q226" i="2"/>
  <c r="R226" i="2"/>
  <c r="S226" i="2"/>
  <c r="V226" i="2"/>
  <c r="U226" i="2" s="1"/>
  <c r="K227" i="2"/>
  <c r="M227" i="2"/>
  <c r="N227" i="2"/>
  <c r="O227" i="2" s="1"/>
  <c r="Q227" i="2"/>
  <c r="R227" i="2"/>
  <c r="S227" i="2"/>
  <c r="V227" i="2"/>
  <c r="U227" i="2" s="1"/>
  <c r="K228" i="2"/>
  <c r="M228" i="2"/>
  <c r="N228" i="2"/>
  <c r="O228" i="2" s="1"/>
  <c r="Q228" i="2"/>
  <c r="R228" i="2"/>
  <c r="S228" i="2"/>
  <c r="V228" i="2"/>
  <c r="U228" i="2" s="1"/>
  <c r="K229" i="2"/>
  <c r="M229" i="2"/>
  <c r="N229" i="2"/>
  <c r="O229" i="2" s="1"/>
  <c r="Q229" i="2"/>
  <c r="R229" i="2"/>
  <c r="S229" i="2"/>
  <c r="V229" i="2"/>
  <c r="U229" i="2" s="1"/>
  <c r="K230" i="2"/>
  <c r="M230" i="2"/>
  <c r="N230" i="2"/>
  <c r="O230" i="2" s="1"/>
  <c r="Q230" i="2"/>
  <c r="R230" i="2"/>
  <c r="S230" i="2"/>
  <c r="V230" i="2"/>
  <c r="U230" i="2" s="1"/>
  <c r="K231" i="2"/>
  <c r="M231" i="2"/>
  <c r="N231" i="2"/>
  <c r="O231" i="2" s="1"/>
  <c r="Q231" i="2"/>
  <c r="R231" i="2"/>
  <c r="S231" i="2"/>
  <c r="V231" i="2"/>
  <c r="U231" i="2" s="1"/>
  <c r="K232" i="2"/>
  <c r="M232" i="2"/>
  <c r="N232" i="2"/>
  <c r="O232" i="2" s="1"/>
  <c r="Q232" i="2"/>
  <c r="R232" i="2"/>
  <c r="S232" i="2"/>
  <c r="V232" i="2"/>
  <c r="U232" i="2" s="1"/>
  <c r="K233" i="2"/>
  <c r="M233" i="2"/>
  <c r="N233" i="2"/>
  <c r="O233" i="2" s="1"/>
  <c r="Q233" i="2"/>
  <c r="R233" i="2"/>
  <c r="S233" i="2"/>
  <c r="V233" i="2"/>
  <c r="U233" i="2" s="1"/>
  <c r="K234" i="2"/>
  <c r="M234" i="2"/>
  <c r="N234" i="2"/>
  <c r="O234" i="2" s="1"/>
  <c r="Q234" i="2"/>
  <c r="R234" i="2"/>
  <c r="S234" i="2"/>
  <c r="V234" i="2"/>
  <c r="U234" i="2" s="1"/>
  <c r="K235" i="2"/>
  <c r="M235" i="2"/>
  <c r="N235" i="2"/>
  <c r="O235" i="2" s="1"/>
  <c r="Q235" i="2"/>
  <c r="R235" i="2"/>
  <c r="S235" i="2"/>
  <c r="V235" i="2"/>
  <c r="U235" i="2" s="1"/>
  <c r="K236" i="2"/>
  <c r="M236" i="2"/>
  <c r="N236" i="2"/>
  <c r="O236" i="2" s="1"/>
  <c r="Q236" i="2"/>
  <c r="R236" i="2"/>
  <c r="S236" i="2"/>
  <c r="V236" i="2"/>
  <c r="U236" i="2" s="1"/>
  <c r="K237" i="2"/>
  <c r="M237" i="2"/>
  <c r="N237" i="2"/>
  <c r="O237" i="2" s="1"/>
  <c r="Q237" i="2"/>
  <c r="R237" i="2"/>
  <c r="S237" i="2"/>
  <c r="V237" i="2"/>
  <c r="U237" i="2" s="1"/>
  <c r="K238" i="2"/>
  <c r="M238" i="2"/>
  <c r="N238" i="2"/>
  <c r="O238" i="2" s="1"/>
  <c r="Q238" i="2"/>
  <c r="R238" i="2"/>
  <c r="S238" i="2"/>
  <c r="V238" i="2"/>
  <c r="U238" i="2" s="1"/>
  <c r="K239" i="2"/>
  <c r="M239" i="2"/>
  <c r="N239" i="2"/>
  <c r="O239" i="2" s="1"/>
  <c r="Q239" i="2"/>
  <c r="R239" i="2"/>
  <c r="S239" i="2"/>
  <c r="V239" i="2"/>
  <c r="U239" i="2" s="1"/>
  <c r="K240" i="2"/>
  <c r="M240" i="2"/>
  <c r="N240" i="2"/>
  <c r="O240" i="2" s="1"/>
  <c r="Q240" i="2"/>
  <c r="R240" i="2"/>
  <c r="S240" i="2"/>
  <c r="U240" i="2"/>
  <c r="V240" i="2"/>
  <c r="K241" i="2"/>
  <c r="M241" i="2"/>
  <c r="N241" i="2"/>
  <c r="O241" i="2" s="1"/>
  <c r="Q241" i="2"/>
  <c r="R241" i="2"/>
  <c r="S241" i="2"/>
  <c r="U241" i="2"/>
  <c r="V241" i="2"/>
  <c r="K242" i="2"/>
  <c r="M242" i="2"/>
  <c r="N242" i="2"/>
  <c r="O242" i="2" s="1"/>
  <c r="Q242" i="2"/>
  <c r="R242" i="2"/>
  <c r="S242" i="2"/>
  <c r="V242" i="2"/>
  <c r="U242" i="2" s="1"/>
  <c r="K243" i="2"/>
  <c r="M243" i="2"/>
  <c r="N243" i="2"/>
  <c r="O243" i="2" s="1"/>
  <c r="Q243" i="2"/>
  <c r="R243" i="2"/>
  <c r="S243" i="2"/>
  <c r="V243" i="2"/>
  <c r="U243" i="2" s="1"/>
  <c r="K244" i="2"/>
  <c r="M244" i="2"/>
  <c r="N244" i="2"/>
  <c r="O244" i="2" s="1"/>
  <c r="Q244" i="2"/>
  <c r="R244" i="2"/>
  <c r="S244" i="2"/>
  <c r="V244" i="2"/>
  <c r="U244" i="2" s="1"/>
  <c r="K245" i="2"/>
  <c r="M245" i="2"/>
  <c r="N245" i="2"/>
  <c r="O245" i="2" s="1"/>
  <c r="Q245" i="2"/>
  <c r="R245" i="2"/>
  <c r="S245" i="2"/>
  <c r="V245" i="2"/>
  <c r="U245" i="2" s="1"/>
  <c r="K246" i="2"/>
  <c r="M246" i="2"/>
  <c r="N246" i="2"/>
  <c r="O246" i="2" s="1"/>
  <c r="Q246" i="2"/>
  <c r="R246" i="2"/>
  <c r="S246" i="2"/>
  <c r="V246" i="2"/>
  <c r="U246" i="2" s="1"/>
  <c r="K247" i="2"/>
  <c r="M247" i="2"/>
  <c r="N247" i="2"/>
  <c r="O247" i="2" s="1"/>
  <c r="Q247" i="2"/>
  <c r="R247" i="2"/>
  <c r="S247" i="2"/>
  <c r="V247" i="2"/>
  <c r="U247" i="2" s="1"/>
  <c r="K248" i="2"/>
  <c r="M248" i="2"/>
  <c r="N248" i="2"/>
  <c r="O248" i="2" s="1"/>
  <c r="Q248" i="2"/>
  <c r="R248" i="2"/>
  <c r="S248" i="2"/>
  <c r="V248" i="2"/>
  <c r="U248" i="2" s="1"/>
  <c r="K249" i="2"/>
  <c r="M249" i="2"/>
  <c r="N249" i="2"/>
  <c r="O249" i="2" s="1"/>
  <c r="Q249" i="2"/>
  <c r="R249" i="2"/>
  <c r="S249" i="2"/>
  <c r="V249" i="2"/>
  <c r="U249" i="2" s="1"/>
  <c r="K250" i="2"/>
  <c r="M250" i="2"/>
  <c r="N250" i="2"/>
  <c r="O250" i="2"/>
  <c r="Q250" i="2"/>
  <c r="R250" i="2"/>
  <c r="S250" i="2"/>
  <c r="V250" i="2"/>
  <c r="U250" i="2" s="1"/>
  <c r="K251" i="2"/>
  <c r="M251" i="2"/>
  <c r="N251" i="2"/>
  <c r="O251" i="2" s="1"/>
  <c r="Q251" i="2"/>
  <c r="R251" i="2"/>
  <c r="S251" i="2"/>
  <c r="V251" i="2"/>
  <c r="U251" i="2" s="1"/>
  <c r="K252" i="2"/>
  <c r="M252" i="2"/>
  <c r="N252" i="2"/>
  <c r="O252" i="2"/>
  <c r="Q252" i="2"/>
  <c r="R252" i="2"/>
  <c r="S252" i="2"/>
  <c r="V252" i="2"/>
  <c r="U252" i="2" s="1"/>
  <c r="K253" i="2"/>
  <c r="M253" i="2"/>
  <c r="N253" i="2"/>
  <c r="O253" i="2" s="1"/>
  <c r="Q253" i="2"/>
  <c r="R253" i="2"/>
  <c r="S253" i="2"/>
  <c r="V253" i="2"/>
  <c r="U253" i="2" s="1"/>
  <c r="K254" i="2"/>
  <c r="M254" i="2"/>
  <c r="N254" i="2"/>
  <c r="O254" i="2" s="1"/>
  <c r="Q254" i="2"/>
  <c r="R254" i="2"/>
  <c r="S254" i="2"/>
  <c r="V254" i="2"/>
  <c r="U254" i="2" s="1"/>
  <c r="K255" i="2"/>
  <c r="M255" i="2"/>
  <c r="N255" i="2"/>
  <c r="O255" i="2" s="1"/>
  <c r="Q255" i="2"/>
  <c r="R255" i="2"/>
  <c r="S255" i="2"/>
  <c r="V255" i="2"/>
  <c r="U255" i="2" s="1"/>
  <c r="K256" i="2"/>
  <c r="M256" i="2"/>
  <c r="N256" i="2"/>
  <c r="O256" i="2" s="1"/>
  <c r="Q256" i="2"/>
  <c r="R256" i="2"/>
  <c r="S256" i="2"/>
  <c r="V256" i="2"/>
  <c r="U256" i="2" s="1"/>
  <c r="K257" i="2"/>
  <c r="M257" i="2"/>
  <c r="N257" i="2"/>
  <c r="O257" i="2" s="1"/>
  <c r="Q257" i="2"/>
  <c r="R257" i="2"/>
  <c r="S257" i="2"/>
  <c r="V257" i="2"/>
  <c r="U257" i="2" s="1"/>
  <c r="K258" i="2"/>
  <c r="M258" i="2"/>
  <c r="N258" i="2"/>
  <c r="O258" i="2" s="1"/>
  <c r="Q258" i="2"/>
  <c r="R258" i="2"/>
  <c r="S258" i="2"/>
  <c r="V258" i="2"/>
  <c r="U258" i="2" s="1"/>
  <c r="K259" i="2"/>
  <c r="M259" i="2"/>
  <c r="N259" i="2"/>
  <c r="O259" i="2" s="1"/>
  <c r="Q259" i="2"/>
  <c r="R259" i="2"/>
  <c r="S259" i="2"/>
  <c r="V259" i="2"/>
  <c r="U259" i="2" s="1"/>
  <c r="K260" i="2"/>
  <c r="M260" i="2"/>
  <c r="N260" i="2"/>
  <c r="O260" i="2" s="1"/>
  <c r="Q260" i="2"/>
  <c r="R260" i="2"/>
  <c r="S260" i="2"/>
  <c r="V260" i="2"/>
  <c r="U260" i="2" s="1"/>
  <c r="K261" i="2"/>
  <c r="M261" i="2"/>
  <c r="N261" i="2"/>
  <c r="O261" i="2" s="1"/>
  <c r="Q261" i="2"/>
  <c r="R261" i="2"/>
  <c r="S261" i="2"/>
  <c r="V261" i="2"/>
  <c r="U261" i="2" s="1"/>
  <c r="K262" i="2"/>
  <c r="M262" i="2"/>
  <c r="N262" i="2"/>
  <c r="O262" i="2" s="1"/>
  <c r="Q262" i="2"/>
  <c r="R262" i="2"/>
  <c r="S262" i="2"/>
  <c r="V262" i="2"/>
  <c r="U262" i="2" s="1"/>
  <c r="K263" i="2"/>
  <c r="M263" i="2"/>
  <c r="N263" i="2"/>
  <c r="O263" i="2" s="1"/>
  <c r="Q263" i="2"/>
  <c r="R263" i="2"/>
  <c r="S263" i="2"/>
  <c r="V263" i="2"/>
  <c r="U263" i="2" s="1"/>
  <c r="K264" i="2"/>
  <c r="M264" i="2"/>
  <c r="N264" i="2"/>
  <c r="O264" i="2" s="1"/>
  <c r="Q264" i="2"/>
  <c r="R264" i="2"/>
  <c r="S264" i="2"/>
  <c r="V264" i="2"/>
  <c r="U264" i="2" s="1"/>
  <c r="K265" i="2"/>
  <c r="M265" i="2"/>
  <c r="N265" i="2"/>
  <c r="O265" i="2" s="1"/>
  <c r="Q265" i="2"/>
  <c r="R265" i="2"/>
  <c r="S265" i="2"/>
  <c r="V265" i="2"/>
  <c r="U265" i="2" s="1"/>
  <c r="K266" i="2"/>
  <c r="M266" i="2"/>
  <c r="N266" i="2"/>
  <c r="O266" i="2" s="1"/>
  <c r="Q266" i="2"/>
  <c r="R266" i="2"/>
  <c r="S266" i="2"/>
  <c r="V266" i="2"/>
  <c r="U266" i="2" s="1"/>
  <c r="K267" i="2"/>
  <c r="M267" i="2"/>
  <c r="N267" i="2"/>
  <c r="O267" i="2" s="1"/>
  <c r="Q267" i="2"/>
  <c r="R267" i="2"/>
  <c r="S267" i="2"/>
  <c r="V267" i="2"/>
  <c r="U267" i="2" s="1"/>
  <c r="K268" i="2"/>
  <c r="M268" i="2"/>
  <c r="N268" i="2"/>
  <c r="O268" i="2" s="1"/>
  <c r="Q268" i="2"/>
  <c r="R268" i="2"/>
  <c r="S268" i="2"/>
  <c r="V268" i="2"/>
  <c r="U268" i="2" s="1"/>
  <c r="K269" i="2"/>
  <c r="M269" i="2"/>
  <c r="N269" i="2"/>
  <c r="O269" i="2" s="1"/>
  <c r="Q269" i="2"/>
  <c r="R269" i="2"/>
  <c r="S269" i="2"/>
  <c r="V269" i="2"/>
  <c r="U269" i="2" s="1"/>
  <c r="K270" i="2"/>
  <c r="M270" i="2"/>
  <c r="N270" i="2"/>
  <c r="O270" i="2" s="1"/>
  <c r="Q270" i="2"/>
  <c r="R270" i="2"/>
  <c r="S270" i="2"/>
  <c r="V270" i="2"/>
  <c r="U270" i="2" s="1"/>
  <c r="K271" i="2"/>
  <c r="M271" i="2"/>
  <c r="N271" i="2"/>
  <c r="O271" i="2" s="1"/>
  <c r="Q271" i="2"/>
  <c r="R271" i="2"/>
  <c r="S271" i="2"/>
  <c r="V271" i="2"/>
  <c r="U271" i="2" s="1"/>
  <c r="K272" i="2"/>
  <c r="M272" i="2"/>
  <c r="N272" i="2"/>
  <c r="O272" i="2" s="1"/>
  <c r="Q272" i="2"/>
  <c r="R272" i="2"/>
  <c r="S272" i="2"/>
  <c r="V272" i="2"/>
  <c r="U272" i="2" s="1"/>
  <c r="K273" i="2"/>
  <c r="M273" i="2"/>
  <c r="N273" i="2"/>
  <c r="O273" i="2" s="1"/>
  <c r="Q273" i="2"/>
  <c r="R273" i="2"/>
  <c r="S273" i="2"/>
  <c r="V273" i="2"/>
  <c r="U273" i="2" s="1"/>
  <c r="K274" i="2"/>
  <c r="M274" i="2"/>
  <c r="N274" i="2"/>
  <c r="O274" i="2"/>
  <c r="Q274" i="2"/>
  <c r="R274" i="2"/>
  <c r="S274" i="2"/>
  <c r="V274" i="2"/>
  <c r="U274" i="2" s="1"/>
  <c r="K275" i="2"/>
  <c r="M275" i="2"/>
  <c r="N275" i="2"/>
  <c r="O275" i="2" s="1"/>
  <c r="Q275" i="2"/>
  <c r="R275" i="2"/>
  <c r="S275" i="2"/>
  <c r="V275" i="2"/>
  <c r="U275" i="2" s="1"/>
  <c r="K276" i="2"/>
  <c r="M276" i="2"/>
  <c r="N276" i="2"/>
  <c r="O276" i="2" s="1"/>
  <c r="Q276" i="2"/>
  <c r="R276" i="2"/>
  <c r="S276" i="2"/>
  <c r="V276" i="2"/>
  <c r="U276" i="2" s="1"/>
  <c r="K277" i="2"/>
  <c r="M277" i="2"/>
  <c r="N277" i="2"/>
  <c r="O277" i="2" s="1"/>
  <c r="Q277" i="2"/>
  <c r="R277" i="2"/>
  <c r="S277" i="2"/>
  <c r="V277" i="2"/>
  <c r="U277" i="2" s="1"/>
  <c r="K278" i="2"/>
  <c r="M278" i="2"/>
  <c r="N278" i="2"/>
  <c r="O278" i="2" s="1"/>
  <c r="Q278" i="2"/>
  <c r="R278" i="2"/>
  <c r="S278" i="2"/>
  <c r="V278" i="2"/>
  <c r="U278" i="2" s="1"/>
  <c r="K279" i="2"/>
  <c r="M279" i="2"/>
  <c r="N279" i="2"/>
  <c r="O279" i="2" s="1"/>
  <c r="Q279" i="2"/>
  <c r="R279" i="2"/>
  <c r="S279" i="2"/>
  <c r="V279" i="2"/>
  <c r="U279" i="2" s="1"/>
  <c r="K280" i="2"/>
  <c r="M280" i="2"/>
  <c r="N280" i="2"/>
  <c r="O280" i="2" s="1"/>
  <c r="Q280" i="2"/>
  <c r="R280" i="2"/>
  <c r="S280" i="2"/>
  <c r="V280" i="2"/>
  <c r="U280" i="2" s="1"/>
  <c r="K281" i="2"/>
  <c r="M281" i="2"/>
  <c r="N281" i="2"/>
  <c r="O281" i="2" s="1"/>
  <c r="Q281" i="2"/>
  <c r="R281" i="2"/>
  <c r="S281" i="2"/>
  <c r="V281" i="2"/>
  <c r="U281" i="2" s="1"/>
  <c r="K282" i="2"/>
  <c r="M282" i="2"/>
  <c r="N282" i="2"/>
  <c r="O282" i="2" s="1"/>
  <c r="Q282" i="2"/>
  <c r="R282" i="2"/>
  <c r="S282" i="2"/>
  <c r="V282" i="2"/>
  <c r="U282" i="2" s="1"/>
  <c r="K283" i="2"/>
  <c r="M283" i="2"/>
  <c r="N283" i="2"/>
  <c r="O283" i="2" s="1"/>
  <c r="Q283" i="2"/>
  <c r="R283" i="2"/>
  <c r="S283" i="2"/>
  <c r="V283" i="2"/>
  <c r="U283" i="2" s="1"/>
  <c r="K284" i="2"/>
  <c r="M284" i="2"/>
  <c r="N284" i="2"/>
  <c r="O284" i="2"/>
  <c r="Q284" i="2"/>
  <c r="R284" i="2"/>
  <c r="S284" i="2"/>
  <c r="V284" i="2"/>
  <c r="U284" i="2" s="1"/>
  <c r="K285" i="2"/>
  <c r="M285" i="2"/>
  <c r="N285" i="2"/>
  <c r="O285" i="2"/>
  <c r="Q285" i="2"/>
  <c r="R285" i="2"/>
  <c r="S285" i="2"/>
  <c r="V285" i="2"/>
  <c r="U285" i="2" s="1"/>
  <c r="K286" i="2"/>
  <c r="M286" i="2"/>
  <c r="N286" i="2"/>
  <c r="O286" i="2" s="1"/>
  <c r="Q286" i="2"/>
  <c r="R286" i="2"/>
  <c r="S286" i="2"/>
  <c r="V286" i="2"/>
  <c r="U286" i="2" s="1"/>
  <c r="K287" i="2"/>
  <c r="M287" i="2"/>
  <c r="N287" i="2"/>
  <c r="O287" i="2" s="1"/>
  <c r="Q287" i="2"/>
  <c r="R287" i="2"/>
  <c r="S287" i="2"/>
  <c r="V287" i="2"/>
  <c r="U287" i="2" s="1"/>
  <c r="K288" i="2"/>
  <c r="M288" i="2"/>
  <c r="N288" i="2"/>
  <c r="O288" i="2" s="1"/>
  <c r="Q288" i="2"/>
  <c r="R288" i="2"/>
  <c r="S288" i="2"/>
  <c r="V288" i="2"/>
  <c r="U288" i="2" s="1"/>
  <c r="K289" i="2"/>
  <c r="M289" i="2"/>
  <c r="N289" i="2"/>
  <c r="O289" i="2" s="1"/>
  <c r="Q289" i="2"/>
  <c r="R289" i="2"/>
  <c r="S289" i="2"/>
  <c r="V289" i="2"/>
  <c r="U289" i="2" s="1"/>
  <c r="K290" i="2"/>
  <c r="M290" i="2"/>
  <c r="N290" i="2"/>
  <c r="O290" i="2" s="1"/>
  <c r="Q290" i="2"/>
  <c r="R290" i="2"/>
  <c r="S290" i="2"/>
  <c r="V290" i="2"/>
  <c r="U290" i="2" s="1"/>
  <c r="K291" i="2"/>
  <c r="M291" i="2"/>
  <c r="N291" i="2"/>
  <c r="O291" i="2" s="1"/>
  <c r="Q291" i="2"/>
  <c r="R291" i="2"/>
  <c r="S291" i="2"/>
  <c r="V291" i="2"/>
  <c r="U291" i="2" s="1"/>
  <c r="K292" i="2"/>
  <c r="M292" i="2"/>
  <c r="N292" i="2"/>
  <c r="O292" i="2"/>
  <c r="Q292" i="2"/>
  <c r="R292" i="2"/>
  <c r="S292" i="2"/>
  <c r="V292" i="2"/>
  <c r="U292" i="2" s="1"/>
  <c r="K293" i="2"/>
  <c r="M293" i="2"/>
  <c r="N293" i="2"/>
  <c r="O293" i="2"/>
  <c r="Q293" i="2"/>
  <c r="R293" i="2"/>
  <c r="S293" i="2"/>
  <c r="V293" i="2"/>
  <c r="U293" i="2" s="1"/>
  <c r="K294" i="2"/>
  <c r="M294" i="2"/>
  <c r="N294" i="2"/>
  <c r="O294" i="2" s="1"/>
  <c r="Q294" i="2"/>
  <c r="R294" i="2"/>
  <c r="S294" i="2"/>
  <c r="V294" i="2"/>
  <c r="U294" i="2" s="1"/>
  <c r="K295" i="2"/>
  <c r="M295" i="2"/>
  <c r="N295" i="2"/>
  <c r="O295" i="2" s="1"/>
  <c r="Q295" i="2"/>
  <c r="R295" i="2"/>
  <c r="S295" i="2"/>
  <c r="V295" i="2"/>
  <c r="U295" i="2" s="1"/>
  <c r="K296" i="2"/>
  <c r="M296" i="2"/>
  <c r="N296" i="2"/>
  <c r="O296" i="2" s="1"/>
  <c r="Q296" i="2"/>
  <c r="R296" i="2"/>
  <c r="S296" i="2"/>
  <c r="V296" i="2"/>
  <c r="U296" i="2" s="1"/>
  <c r="K297" i="2"/>
  <c r="M297" i="2"/>
  <c r="N297" i="2"/>
  <c r="O297" i="2" s="1"/>
  <c r="Q297" i="2"/>
  <c r="R297" i="2"/>
  <c r="S297" i="2"/>
  <c r="V297" i="2"/>
  <c r="U297" i="2" s="1"/>
  <c r="K298" i="2"/>
  <c r="M298" i="2"/>
  <c r="N298" i="2"/>
  <c r="O298" i="2" s="1"/>
  <c r="Q298" i="2"/>
  <c r="R298" i="2"/>
  <c r="S298" i="2"/>
  <c r="V298" i="2"/>
  <c r="U298" i="2" s="1"/>
  <c r="K299" i="2"/>
  <c r="M299" i="2"/>
  <c r="N299" i="2"/>
  <c r="O299" i="2" s="1"/>
  <c r="Q299" i="2"/>
  <c r="R299" i="2"/>
  <c r="S299" i="2"/>
  <c r="V299" i="2"/>
  <c r="U299" i="2" s="1"/>
  <c r="K300" i="2"/>
  <c r="M300" i="2"/>
  <c r="N300" i="2"/>
  <c r="O300" i="2" s="1"/>
  <c r="Q300" i="2"/>
  <c r="R300" i="2"/>
  <c r="S300" i="2"/>
  <c r="V300" i="2"/>
  <c r="U300" i="2" s="1"/>
  <c r="K301" i="2"/>
  <c r="M301" i="2"/>
  <c r="N301" i="2"/>
  <c r="O301" i="2" s="1"/>
  <c r="Q301" i="2"/>
  <c r="R301" i="2"/>
  <c r="S301" i="2"/>
  <c r="V301" i="2"/>
  <c r="U301" i="2" s="1"/>
  <c r="K302" i="2"/>
  <c r="M302" i="2"/>
  <c r="N302" i="2"/>
  <c r="O302" i="2" s="1"/>
  <c r="Q302" i="2"/>
  <c r="R302" i="2"/>
  <c r="S302" i="2"/>
  <c r="V302" i="2"/>
  <c r="U302" i="2" s="1"/>
  <c r="K303" i="2"/>
  <c r="M303" i="2"/>
  <c r="N303" i="2"/>
  <c r="O303" i="2" s="1"/>
  <c r="Q303" i="2"/>
  <c r="R303" i="2"/>
  <c r="S303" i="2"/>
  <c r="V303" i="2"/>
  <c r="U303" i="2" s="1"/>
  <c r="K304" i="2"/>
  <c r="M304" i="2"/>
  <c r="N304" i="2"/>
  <c r="O304" i="2" s="1"/>
  <c r="Q304" i="2"/>
  <c r="R304" i="2"/>
  <c r="S304" i="2"/>
  <c r="U304" i="2"/>
  <c r="V304" i="2"/>
  <c r="K305" i="2"/>
  <c r="M305" i="2"/>
  <c r="N305" i="2"/>
  <c r="O305" i="2" s="1"/>
  <c r="Q305" i="2"/>
  <c r="R305" i="2"/>
  <c r="S305" i="2"/>
  <c r="U305" i="2"/>
  <c r="V305" i="2"/>
  <c r="K306" i="2"/>
  <c r="M306" i="2"/>
  <c r="N306" i="2"/>
  <c r="O306" i="2" s="1"/>
  <c r="Q306" i="2"/>
  <c r="R306" i="2"/>
  <c r="S306" i="2"/>
  <c r="V306" i="2"/>
  <c r="U306" i="2" s="1"/>
  <c r="K307" i="2"/>
  <c r="M307" i="2"/>
  <c r="N307" i="2"/>
  <c r="O307" i="2" s="1"/>
  <c r="Q307" i="2"/>
  <c r="R307" i="2"/>
  <c r="S307" i="2"/>
  <c r="V307" i="2"/>
  <c r="U307" i="2" s="1"/>
  <c r="K308" i="2"/>
  <c r="M308" i="2"/>
  <c r="N308" i="2"/>
  <c r="O308" i="2"/>
  <c r="Q308" i="2"/>
  <c r="R308" i="2"/>
  <c r="S308" i="2"/>
  <c r="V308" i="2"/>
  <c r="U308" i="2" s="1"/>
  <c r="K309" i="2"/>
  <c r="M309" i="2"/>
  <c r="N309" i="2"/>
  <c r="O309" i="2" s="1"/>
  <c r="Q309" i="2"/>
  <c r="R309" i="2"/>
  <c r="S309" i="2"/>
  <c r="V309" i="2"/>
  <c r="U309" i="2" s="1"/>
  <c r="K310" i="2"/>
  <c r="M310" i="2"/>
  <c r="N310" i="2"/>
  <c r="O310" i="2" s="1"/>
  <c r="Q310" i="2"/>
  <c r="R310" i="2"/>
  <c r="S310" i="2"/>
  <c r="V310" i="2"/>
  <c r="U310" i="2" s="1"/>
  <c r="K311" i="2"/>
  <c r="M311" i="2"/>
  <c r="N311" i="2"/>
  <c r="O311" i="2" s="1"/>
  <c r="Q311" i="2"/>
  <c r="R311" i="2"/>
  <c r="S311" i="2"/>
  <c r="V311" i="2"/>
  <c r="U311" i="2" s="1"/>
  <c r="K312" i="2"/>
  <c r="M312" i="2"/>
  <c r="N312" i="2"/>
  <c r="O312" i="2" s="1"/>
  <c r="Q312" i="2"/>
  <c r="R312" i="2"/>
  <c r="S312" i="2"/>
  <c r="V312" i="2"/>
  <c r="U312" i="2" s="1"/>
  <c r="K313" i="2"/>
  <c r="M313" i="2"/>
  <c r="N313" i="2"/>
  <c r="O313" i="2" s="1"/>
  <c r="Q313" i="2"/>
  <c r="R313" i="2"/>
  <c r="S313" i="2"/>
  <c r="V313" i="2"/>
  <c r="U313" i="2" s="1"/>
  <c r="K314" i="2"/>
  <c r="M314" i="2"/>
  <c r="N314" i="2"/>
  <c r="O314" i="2"/>
  <c r="Q314" i="2"/>
  <c r="R314" i="2"/>
  <c r="S314" i="2"/>
  <c r="V314" i="2"/>
  <c r="U314" i="2" s="1"/>
  <c r="K315" i="2"/>
  <c r="M315" i="2"/>
  <c r="N315" i="2"/>
  <c r="O315" i="2" s="1"/>
  <c r="Q315" i="2"/>
  <c r="R315" i="2"/>
  <c r="S315" i="2"/>
  <c r="V315" i="2"/>
  <c r="U315" i="2" s="1"/>
  <c r="K316" i="2"/>
  <c r="M316" i="2"/>
  <c r="N316" i="2"/>
  <c r="O316" i="2" s="1"/>
  <c r="Q316" i="2"/>
  <c r="R316" i="2"/>
  <c r="S316" i="2"/>
  <c r="V316" i="2"/>
  <c r="U316" i="2" s="1"/>
  <c r="K317" i="2"/>
  <c r="M317" i="2"/>
  <c r="N317" i="2"/>
  <c r="O317" i="2" s="1"/>
  <c r="Q317" i="2"/>
  <c r="R317" i="2"/>
  <c r="S317" i="2"/>
  <c r="V317" i="2"/>
  <c r="U317" i="2" s="1"/>
  <c r="K318" i="2"/>
  <c r="M318" i="2"/>
  <c r="N318" i="2"/>
  <c r="O318" i="2" s="1"/>
  <c r="Q318" i="2"/>
  <c r="R318" i="2"/>
  <c r="S318" i="2"/>
  <c r="V318" i="2"/>
  <c r="U318" i="2" s="1"/>
  <c r="K319" i="2"/>
  <c r="M319" i="2"/>
  <c r="N319" i="2"/>
  <c r="O319" i="2" s="1"/>
  <c r="Q319" i="2"/>
  <c r="R319" i="2"/>
  <c r="S319" i="2"/>
  <c r="V319" i="2"/>
  <c r="U319" i="2" s="1"/>
  <c r="K320" i="2"/>
  <c r="M320" i="2"/>
  <c r="N320" i="2"/>
  <c r="O320" i="2" s="1"/>
  <c r="Q320" i="2"/>
  <c r="R320" i="2"/>
  <c r="S320" i="2"/>
  <c r="V320" i="2"/>
  <c r="U320" i="2" s="1"/>
  <c r="K321" i="2"/>
  <c r="M321" i="2"/>
  <c r="N321" i="2"/>
  <c r="O321" i="2" s="1"/>
  <c r="Q321" i="2"/>
  <c r="R321" i="2"/>
  <c r="S321" i="2"/>
  <c r="V321" i="2"/>
  <c r="U321" i="2" s="1"/>
  <c r="K322" i="2"/>
  <c r="M322" i="2"/>
  <c r="N322" i="2"/>
  <c r="O322" i="2" s="1"/>
  <c r="Q322" i="2"/>
  <c r="R322" i="2"/>
  <c r="S322" i="2"/>
  <c r="V322" i="2"/>
  <c r="U322" i="2" s="1"/>
  <c r="K323" i="2"/>
  <c r="M323" i="2"/>
  <c r="N323" i="2"/>
  <c r="O323" i="2" s="1"/>
  <c r="Q323" i="2"/>
  <c r="R323" i="2"/>
  <c r="S323" i="2"/>
  <c r="V323" i="2"/>
  <c r="U323" i="2" s="1"/>
  <c r="K324" i="2"/>
  <c r="M324" i="2"/>
  <c r="N324" i="2"/>
  <c r="O324" i="2" s="1"/>
  <c r="Q324" i="2"/>
  <c r="R324" i="2"/>
  <c r="S324" i="2"/>
  <c r="V324" i="2"/>
  <c r="U324" i="2" s="1"/>
  <c r="K325" i="2"/>
  <c r="M325" i="2"/>
  <c r="N325" i="2"/>
  <c r="O325" i="2" s="1"/>
  <c r="Q325" i="2"/>
  <c r="R325" i="2"/>
  <c r="S325" i="2"/>
  <c r="V325" i="2"/>
  <c r="U325" i="2" s="1"/>
  <c r="K326" i="2"/>
  <c r="M326" i="2"/>
  <c r="N326" i="2"/>
  <c r="O326" i="2" s="1"/>
  <c r="Q326" i="2"/>
  <c r="R326" i="2"/>
  <c r="S326" i="2"/>
  <c r="V326" i="2"/>
  <c r="U326" i="2" s="1"/>
  <c r="K327" i="2"/>
  <c r="M327" i="2"/>
  <c r="N327" i="2"/>
  <c r="O327" i="2" s="1"/>
  <c r="Q327" i="2"/>
  <c r="R327" i="2"/>
  <c r="S327" i="2"/>
  <c r="V327" i="2"/>
  <c r="U327" i="2" s="1"/>
  <c r="K328" i="2"/>
  <c r="M328" i="2"/>
  <c r="N328" i="2"/>
  <c r="O328" i="2" s="1"/>
  <c r="Q328" i="2"/>
  <c r="R328" i="2"/>
  <c r="S328" i="2"/>
  <c r="V328" i="2"/>
  <c r="U328" i="2" s="1"/>
  <c r="K329" i="2"/>
  <c r="M329" i="2"/>
  <c r="N329" i="2"/>
  <c r="O329" i="2" s="1"/>
  <c r="Q329" i="2"/>
  <c r="R329" i="2"/>
  <c r="S329" i="2"/>
  <c r="V329" i="2"/>
  <c r="U329" i="2" s="1"/>
  <c r="K330" i="2"/>
  <c r="M330" i="2"/>
  <c r="N330" i="2"/>
  <c r="O330" i="2" s="1"/>
  <c r="Q330" i="2"/>
  <c r="R330" i="2"/>
  <c r="S330" i="2"/>
  <c r="V330" i="2"/>
  <c r="U330" i="2" s="1"/>
  <c r="K331" i="2"/>
  <c r="M331" i="2"/>
  <c r="N331" i="2"/>
  <c r="O331" i="2" s="1"/>
  <c r="Q331" i="2"/>
  <c r="R331" i="2"/>
  <c r="S331" i="2"/>
  <c r="V331" i="2"/>
  <c r="U331" i="2" s="1"/>
  <c r="K332" i="2"/>
  <c r="M332" i="2"/>
  <c r="N332" i="2"/>
  <c r="O332" i="2"/>
  <c r="Q332" i="2"/>
  <c r="R332" i="2"/>
  <c r="S332" i="2"/>
  <c r="V332" i="2"/>
  <c r="U332" i="2" s="1"/>
  <c r="K333" i="2"/>
  <c r="M333" i="2"/>
  <c r="N333" i="2"/>
  <c r="O333" i="2" s="1"/>
  <c r="Q333" i="2"/>
  <c r="R333" i="2"/>
  <c r="S333" i="2"/>
  <c r="V333" i="2"/>
  <c r="U333" i="2" s="1"/>
  <c r="K334" i="2"/>
  <c r="M334" i="2"/>
  <c r="N334" i="2"/>
  <c r="O334" i="2" s="1"/>
  <c r="Q334" i="2"/>
  <c r="R334" i="2"/>
  <c r="S334" i="2"/>
  <c r="V334" i="2"/>
  <c r="U334" i="2" s="1"/>
  <c r="K335" i="2"/>
  <c r="M335" i="2"/>
  <c r="N335" i="2"/>
  <c r="O335" i="2"/>
  <c r="Q335" i="2"/>
  <c r="R335" i="2"/>
  <c r="S335" i="2"/>
  <c r="V335" i="2"/>
  <c r="U335" i="2" s="1"/>
  <c r="K336" i="2"/>
  <c r="M336" i="2"/>
  <c r="N336" i="2"/>
  <c r="O336" i="2" s="1"/>
  <c r="Q336" i="2"/>
  <c r="R336" i="2"/>
  <c r="S336" i="2"/>
  <c r="V336" i="2"/>
  <c r="U336" i="2" s="1"/>
  <c r="K337" i="2"/>
  <c r="M337" i="2"/>
  <c r="N337" i="2"/>
  <c r="O337" i="2" s="1"/>
  <c r="Q337" i="2"/>
  <c r="R337" i="2"/>
  <c r="S337" i="2"/>
  <c r="V337" i="2"/>
  <c r="U337" i="2" s="1"/>
  <c r="K338" i="2"/>
  <c r="M338" i="2"/>
  <c r="N338" i="2"/>
  <c r="O338" i="2" s="1"/>
  <c r="Q338" i="2"/>
  <c r="R338" i="2"/>
  <c r="S338" i="2"/>
  <c r="V338" i="2"/>
  <c r="U338" i="2" s="1"/>
  <c r="K339" i="2"/>
  <c r="M339" i="2"/>
  <c r="N339" i="2"/>
  <c r="O339" i="2" s="1"/>
  <c r="Q339" i="2"/>
  <c r="R339" i="2"/>
  <c r="S339" i="2"/>
  <c r="V339" i="2"/>
  <c r="U339" i="2" s="1"/>
  <c r="K340" i="2"/>
  <c r="M340" i="2"/>
  <c r="N340" i="2"/>
  <c r="O340" i="2" s="1"/>
  <c r="Q340" i="2"/>
  <c r="R340" i="2"/>
  <c r="S340" i="2"/>
  <c r="V340" i="2"/>
  <c r="U340" i="2" s="1"/>
  <c r="K341" i="2"/>
  <c r="M341" i="2"/>
  <c r="N341" i="2"/>
  <c r="O341" i="2" s="1"/>
  <c r="Q341" i="2"/>
  <c r="R341" i="2"/>
  <c r="S341" i="2"/>
  <c r="V341" i="2"/>
  <c r="U341" i="2" s="1"/>
  <c r="K342" i="2"/>
  <c r="M342" i="2"/>
  <c r="N342" i="2"/>
  <c r="O342" i="2" s="1"/>
  <c r="Q342" i="2"/>
  <c r="R342" i="2"/>
  <c r="S342" i="2"/>
  <c r="V342" i="2"/>
  <c r="U342" i="2" s="1"/>
  <c r="K343" i="2"/>
  <c r="M343" i="2"/>
  <c r="N343" i="2"/>
  <c r="O343" i="2" s="1"/>
  <c r="Q343" i="2"/>
  <c r="R343" i="2"/>
  <c r="S343" i="2"/>
  <c r="V343" i="2"/>
  <c r="U343" i="2" s="1"/>
  <c r="K344" i="2"/>
  <c r="M344" i="2"/>
  <c r="N344" i="2"/>
  <c r="O344" i="2" s="1"/>
  <c r="Q344" i="2"/>
  <c r="R344" i="2"/>
  <c r="S344" i="2"/>
  <c r="V344" i="2"/>
  <c r="U344" i="2" s="1"/>
  <c r="K345" i="2"/>
  <c r="M345" i="2"/>
  <c r="N345" i="2"/>
  <c r="O345" i="2" s="1"/>
  <c r="Q345" i="2"/>
  <c r="R345" i="2"/>
  <c r="S345" i="2"/>
  <c r="V345" i="2"/>
  <c r="U345" i="2" s="1"/>
  <c r="K346" i="2"/>
  <c r="M346" i="2"/>
  <c r="N346" i="2"/>
  <c r="O346" i="2"/>
  <c r="Q346" i="2"/>
  <c r="R346" i="2"/>
  <c r="S346" i="2"/>
  <c r="U346" i="2"/>
  <c r="V346" i="2"/>
  <c r="K347" i="2"/>
  <c r="M347" i="2"/>
  <c r="N347" i="2"/>
  <c r="O347" i="2" s="1"/>
  <c r="Q347" i="2"/>
  <c r="R347" i="2"/>
  <c r="S347" i="2"/>
  <c r="V347" i="2"/>
  <c r="U347" i="2" s="1"/>
  <c r="K348" i="2"/>
  <c r="M348" i="2"/>
  <c r="N348" i="2"/>
  <c r="O348" i="2" s="1"/>
  <c r="Q348" i="2"/>
  <c r="R348" i="2"/>
  <c r="S348" i="2"/>
  <c r="V348" i="2"/>
  <c r="U348" i="2" s="1"/>
  <c r="K349" i="2"/>
  <c r="M349" i="2"/>
  <c r="N349" i="2"/>
  <c r="O349" i="2" s="1"/>
  <c r="Q349" i="2"/>
  <c r="R349" i="2"/>
  <c r="S349" i="2"/>
  <c r="V349" i="2"/>
  <c r="U349" i="2" s="1"/>
  <c r="K350" i="2"/>
  <c r="M350" i="2"/>
  <c r="N350" i="2"/>
  <c r="O350" i="2" s="1"/>
  <c r="Q350" i="2"/>
  <c r="R350" i="2"/>
  <c r="S350" i="2"/>
  <c r="V350" i="2"/>
  <c r="U350" i="2" s="1"/>
  <c r="K351" i="2"/>
  <c r="M351" i="2"/>
  <c r="N351" i="2"/>
  <c r="O351" i="2" s="1"/>
  <c r="Q351" i="2"/>
  <c r="R351" i="2"/>
  <c r="S351" i="2"/>
  <c r="V351" i="2"/>
  <c r="U351" i="2" s="1"/>
  <c r="K352" i="2"/>
  <c r="M352" i="2"/>
  <c r="N352" i="2"/>
  <c r="O352" i="2" s="1"/>
  <c r="Q352" i="2"/>
  <c r="R352" i="2"/>
  <c r="S352" i="2"/>
  <c r="V352" i="2"/>
  <c r="U352" i="2" s="1"/>
  <c r="K353" i="2"/>
  <c r="M353" i="2"/>
  <c r="N353" i="2"/>
  <c r="O353" i="2" s="1"/>
  <c r="Q353" i="2"/>
  <c r="R353" i="2"/>
  <c r="S353" i="2"/>
  <c r="V353" i="2"/>
  <c r="U353" i="2" s="1"/>
  <c r="K354" i="2"/>
  <c r="M354" i="2"/>
  <c r="N354" i="2"/>
  <c r="O354" i="2" s="1"/>
  <c r="Q354" i="2"/>
  <c r="R354" i="2"/>
  <c r="S354" i="2"/>
  <c r="V354" i="2"/>
  <c r="U354" i="2" s="1"/>
  <c r="K355" i="2"/>
  <c r="M355" i="2"/>
  <c r="N355" i="2"/>
  <c r="O355" i="2" s="1"/>
  <c r="Q355" i="2"/>
  <c r="R355" i="2"/>
  <c r="S355" i="2"/>
  <c r="V355" i="2"/>
  <c r="U355" i="2" s="1"/>
  <c r="K356" i="2"/>
  <c r="M356" i="2"/>
  <c r="N356" i="2"/>
  <c r="O356" i="2" s="1"/>
  <c r="Q356" i="2"/>
  <c r="R356" i="2"/>
  <c r="S356" i="2"/>
  <c r="V356" i="2"/>
  <c r="U356" i="2" s="1"/>
  <c r="K357" i="2"/>
  <c r="M357" i="2"/>
  <c r="N357" i="2"/>
  <c r="O357" i="2" s="1"/>
  <c r="Q357" i="2"/>
  <c r="R357" i="2"/>
  <c r="S357" i="2"/>
  <c r="V357" i="2"/>
  <c r="U357" i="2" s="1"/>
  <c r="K358" i="2"/>
  <c r="M358" i="2"/>
  <c r="N358" i="2"/>
  <c r="O358" i="2" s="1"/>
  <c r="Q358" i="2"/>
  <c r="R358" i="2"/>
  <c r="S358" i="2"/>
  <c r="V358" i="2"/>
  <c r="U358" i="2" s="1"/>
  <c r="K359" i="2"/>
  <c r="M359" i="2"/>
  <c r="N359" i="2"/>
  <c r="O359" i="2" s="1"/>
  <c r="Q359" i="2"/>
  <c r="R359" i="2"/>
  <c r="S359" i="2"/>
  <c r="V359" i="2"/>
  <c r="U359" i="2" s="1"/>
  <c r="K360" i="2"/>
  <c r="M360" i="2"/>
  <c r="N360" i="2"/>
  <c r="O360" i="2" s="1"/>
  <c r="Q360" i="2"/>
  <c r="R360" i="2"/>
  <c r="S360" i="2"/>
  <c r="V360" i="2"/>
  <c r="U360" i="2" s="1"/>
  <c r="K361" i="2"/>
  <c r="M361" i="2"/>
  <c r="N361" i="2"/>
  <c r="O361" i="2" s="1"/>
  <c r="Q361" i="2"/>
  <c r="R361" i="2"/>
  <c r="S361" i="2"/>
  <c r="V361" i="2"/>
  <c r="U361" i="2" s="1"/>
  <c r="K362" i="2"/>
  <c r="M362" i="2"/>
  <c r="N362" i="2"/>
  <c r="O362" i="2" s="1"/>
  <c r="Q362" i="2"/>
  <c r="R362" i="2"/>
  <c r="S362" i="2"/>
  <c r="V362" i="2"/>
  <c r="U362" i="2" s="1"/>
  <c r="K363" i="2"/>
  <c r="M363" i="2"/>
  <c r="N363" i="2"/>
  <c r="O363" i="2" s="1"/>
  <c r="Q363" i="2"/>
  <c r="R363" i="2"/>
  <c r="S363" i="2"/>
  <c r="V363" i="2"/>
  <c r="U363" i="2" s="1"/>
  <c r="K364" i="2"/>
  <c r="M364" i="2"/>
  <c r="N364" i="2"/>
  <c r="O364" i="2"/>
  <c r="Q364" i="2"/>
  <c r="R364" i="2"/>
  <c r="S364" i="2"/>
  <c r="V364" i="2"/>
  <c r="U364" i="2" s="1"/>
  <c r="K365" i="2"/>
  <c r="M365" i="2"/>
  <c r="N365" i="2"/>
  <c r="O365" i="2"/>
  <c r="Q365" i="2"/>
  <c r="R365" i="2"/>
  <c r="S365" i="2"/>
  <c r="V365" i="2"/>
  <c r="U365" i="2" s="1"/>
  <c r="K366" i="2"/>
  <c r="M366" i="2"/>
  <c r="N366" i="2"/>
  <c r="O366" i="2" s="1"/>
  <c r="Q366" i="2"/>
  <c r="R366" i="2"/>
  <c r="S366" i="2"/>
  <c r="V366" i="2"/>
  <c r="U366" i="2" s="1"/>
  <c r="K367" i="2"/>
  <c r="M367" i="2"/>
  <c r="N367" i="2"/>
  <c r="O367" i="2" s="1"/>
  <c r="Q367" i="2"/>
  <c r="R367" i="2"/>
  <c r="S367" i="2"/>
  <c r="V367" i="2"/>
  <c r="U367" i="2" s="1"/>
  <c r="K368" i="2"/>
  <c r="M368" i="2"/>
  <c r="N368" i="2"/>
  <c r="O368" i="2" s="1"/>
  <c r="Q368" i="2"/>
  <c r="R368" i="2"/>
  <c r="S368" i="2"/>
  <c r="V368" i="2"/>
  <c r="U368" i="2" s="1"/>
  <c r="K369" i="2"/>
  <c r="M369" i="2"/>
  <c r="N369" i="2"/>
  <c r="O369" i="2" s="1"/>
  <c r="Q369" i="2"/>
  <c r="R369" i="2"/>
  <c r="S369" i="2"/>
  <c r="V369" i="2"/>
  <c r="U369" i="2" s="1"/>
  <c r="K370" i="2"/>
  <c r="M370" i="2"/>
  <c r="N370" i="2"/>
  <c r="O370" i="2"/>
  <c r="Q370" i="2"/>
  <c r="R370" i="2"/>
  <c r="S370" i="2"/>
  <c r="V370" i="2"/>
  <c r="U370" i="2" s="1"/>
  <c r="K371" i="2"/>
  <c r="M371" i="2"/>
  <c r="N371" i="2"/>
  <c r="O371" i="2" s="1"/>
  <c r="Q371" i="2"/>
  <c r="R371" i="2"/>
  <c r="S371" i="2"/>
  <c r="V371" i="2"/>
  <c r="U371" i="2" s="1"/>
  <c r="K372" i="2"/>
  <c r="M372" i="2"/>
  <c r="N372" i="2"/>
  <c r="O372" i="2" s="1"/>
  <c r="Q372" i="2"/>
  <c r="R372" i="2"/>
  <c r="S372" i="2"/>
  <c r="V372" i="2"/>
  <c r="U372" i="2" s="1"/>
  <c r="K373" i="2"/>
  <c r="M373" i="2"/>
  <c r="N373" i="2"/>
  <c r="O373" i="2" s="1"/>
  <c r="Q373" i="2"/>
  <c r="R373" i="2"/>
  <c r="S373" i="2"/>
  <c r="V373" i="2"/>
  <c r="U373" i="2" s="1"/>
  <c r="K374" i="2"/>
  <c r="M374" i="2"/>
  <c r="N374" i="2"/>
  <c r="O374" i="2" s="1"/>
  <c r="Q374" i="2"/>
  <c r="R374" i="2"/>
  <c r="S374" i="2"/>
  <c r="V374" i="2"/>
  <c r="U374" i="2" s="1"/>
  <c r="K375" i="2"/>
  <c r="M375" i="2"/>
  <c r="N375" i="2"/>
  <c r="O375" i="2" s="1"/>
  <c r="Q375" i="2"/>
  <c r="R375" i="2"/>
  <c r="S375" i="2"/>
  <c r="V375" i="2"/>
  <c r="U375" i="2" s="1"/>
  <c r="K376" i="2"/>
  <c r="M376" i="2"/>
  <c r="N376" i="2"/>
  <c r="O376" i="2" s="1"/>
  <c r="Q376" i="2"/>
  <c r="R376" i="2"/>
  <c r="S376" i="2"/>
  <c r="V376" i="2"/>
  <c r="U376" i="2" s="1"/>
  <c r="K377" i="2"/>
  <c r="M377" i="2"/>
  <c r="N377" i="2"/>
  <c r="O377" i="2" s="1"/>
  <c r="Q377" i="2"/>
  <c r="R377" i="2"/>
  <c r="S377" i="2"/>
  <c r="U377" i="2"/>
  <c r="V377" i="2"/>
  <c r="K378" i="2"/>
  <c r="M378" i="2"/>
  <c r="N378" i="2"/>
  <c r="O378" i="2" s="1"/>
  <c r="Q378" i="2"/>
  <c r="R378" i="2"/>
  <c r="S378" i="2"/>
  <c r="U378" i="2"/>
  <c r="V378" i="2"/>
  <c r="K379" i="2"/>
  <c r="M379" i="2"/>
  <c r="N379" i="2"/>
  <c r="O379" i="2" s="1"/>
  <c r="Q379" i="2"/>
  <c r="R379" i="2"/>
  <c r="S379" i="2"/>
  <c r="V379" i="2"/>
  <c r="U379" i="2" s="1"/>
  <c r="K380" i="2"/>
  <c r="M380" i="2"/>
  <c r="N380" i="2"/>
  <c r="O380" i="2"/>
  <c r="Q380" i="2"/>
  <c r="R380" i="2"/>
  <c r="S380" i="2"/>
  <c r="V380" i="2"/>
  <c r="U380" i="2" s="1"/>
  <c r="K381" i="2"/>
  <c r="M381" i="2"/>
  <c r="N381" i="2"/>
  <c r="O381" i="2" s="1"/>
  <c r="Q381" i="2"/>
  <c r="R381" i="2"/>
  <c r="S381" i="2"/>
  <c r="V381" i="2"/>
  <c r="U381" i="2" s="1"/>
  <c r="K382" i="2"/>
  <c r="M382" i="2"/>
  <c r="N382" i="2"/>
  <c r="O382" i="2" s="1"/>
  <c r="Q382" i="2"/>
  <c r="R382" i="2"/>
  <c r="S382" i="2"/>
  <c r="V382" i="2"/>
  <c r="U382" i="2" s="1"/>
  <c r="K383" i="2"/>
  <c r="M383" i="2"/>
  <c r="N383" i="2"/>
  <c r="O383" i="2" s="1"/>
  <c r="Q383" i="2"/>
  <c r="R383" i="2"/>
  <c r="S383" i="2"/>
  <c r="V383" i="2"/>
  <c r="U383" i="2" s="1"/>
  <c r="K384" i="2"/>
  <c r="M384" i="2"/>
  <c r="N384" i="2"/>
  <c r="O384" i="2" s="1"/>
  <c r="Q384" i="2"/>
  <c r="R384" i="2"/>
  <c r="S384" i="2"/>
  <c r="V384" i="2"/>
  <c r="U384" i="2" s="1"/>
  <c r="K385" i="2"/>
  <c r="M385" i="2"/>
  <c r="N385" i="2"/>
  <c r="O385" i="2" s="1"/>
  <c r="Q385" i="2"/>
  <c r="R385" i="2"/>
  <c r="S385" i="2"/>
  <c r="V385" i="2"/>
  <c r="U385" i="2" s="1"/>
  <c r="K386" i="2"/>
  <c r="M386" i="2"/>
  <c r="N386" i="2"/>
  <c r="O386" i="2"/>
  <c r="Q386" i="2"/>
  <c r="R386" i="2"/>
  <c r="S386" i="2"/>
  <c r="V386" i="2"/>
  <c r="U386" i="2" s="1"/>
  <c r="K387" i="2"/>
  <c r="M387" i="2"/>
  <c r="N387" i="2"/>
  <c r="O387" i="2" s="1"/>
  <c r="Q387" i="2"/>
  <c r="R387" i="2"/>
  <c r="S387" i="2"/>
  <c r="V387" i="2"/>
  <c r="U387" i="2" s="1"/>
  <c r="K388" i="2"/>
  <c r="M388" i="2"/>
  <c r="N388" i="2"/>
  <c r="O388" i="2"/>
  <c r="Q388" i="2"/>
  <c r="R388" i="2"/>
  <c r="S388" i="2"/>
  <c r="V388" i="2"/>
  <c r="U388" i="2" s="1"/>
  <c r="K389" i="2"/>
  <c r="M389" i="2"/>
  <c r="N389" i="2"/>
  <c r="O389" i="2"/>
  <c r="Q389" i="2"/>
  <c r="R389" i="2"/>
  <c r="S389" i="2"/>
  <c r="V389" i="2"/>
  <c r="U389" i="2" s="1"/>
  <c r="K390" i="2"/>
  <c r="M390" i="2"/>
  <c r="N390" i="2"/>
  <c r="O390" i="2" s="1"/>
  <c r="Q390" i="2"/>
  <c r="R390" i="2"/>
  <c r="S390" i="2"/>
  <c r="V390" i="2"/>
  <c r="U390" i="2" s="1"/>
  <c r="K391" i="2"/>
  <c r="M391" i="2"/>
  <c r="N391" i="2"/>
  <c r="O391" i="2" s="1"/>
  <c r="Q391" i="2"/>
  <c r="R391" i="2"/>
  <c r="S391" i="2"/>
  <c r="V391" i="2"/>
  <c r="U391" i="2" s="1"/>
  <c r="K392" i="2"/>
  <c r="M392" i="2"/>
  <c r="N392" i="2"/>
  <c r="O392" i="2" s="1"/>
  <c r="Q392" i="2"/>
  <c r="R392" i="2"/>
  <c r="S392" i="2"/>
  <c r="V392" i="2"/>
  <c r="U392" i="2" s="1"/>
  <c r="K393" i="2"/>
  <c r="M393" i="2"/>
  <c r="N393" i="2"/>
  <c r="O393" i="2" s="1"/>
  <c r="Q393" i="2"/>
  <c r="R393" i="2"/>
  <c r="S393" i="2"/>
  <c r="V393" i="2"/>
  <c r="U393" i="2" s="1"/>
  <c r="K394" i="2"/>
  <c r="M394" i="2"/>
  <c r="N394" i="2"/>
  <c r="O394" i="2" s="1"/>
  <c r="Q394" i="2"/>
  <c r="R394" i="2"/>
  <c r="S394" i="2"/>
  <c r="V394" i="2"/>
  <c r="U394" i="2" s="1"/>
  <c r="K395" i="2"/>
  <c r="M395" i="2"/>
  <c r="N395" i="2"/>
  <c r="O395" i="2" s="1"/>
  <c r="Q395" i="2"/>
  <c r="R395" i="2"/>
  <c r="S395" i="2"/>
  <c r="V395" i="2"/>
  <c r="U395" i="2" s="1"/>
  <c r="K396" i="2"/>
  <c r="M396" i="2"/>
  <c r="N396" i="2"/>
  <c r="O396" i="2" s="1"/>
  <c r="Q396" i="2"/>
  <c r="R396" i="2"/>
  <c r="S396" i="2"/>
  <c r="V396" i="2"/>
  <c r="U396" i="2" s="1"/>
  <c r="K397" i="2"/>
  <c r="M397" i="2"/>
  <c r="N397" i="2"/>
  <c r="O397" i="2" s="1"/>
  <c r="Q397" i="2"/>
  <c r="R397" i="2"/>
  <c r="S397" i="2"/>
  <c r="V397" i="2"/>
  <c r="U397" i="2" s="1"/>
  <c r="K398" i="2"/>
  <c r="M398" i="2"/>
  <c r="N398" i="2"/>
  <c r="O398" i="2" s="1"/>
  <c r="Q398" i="2"/>
  <c r="R398" i="2"/>
  <c r="S398" i="2"/>
  <c r="V398" i="2"/>
  <c r="U398" i="2" s="1"/>
  <c r="K399" i="2"/>
  <c r="M399" i="2"/>
  <c r="N399" i="2"/>
  <c r="O399" i="2"/>
  <c r="Q399" i="2"/>
  <c r="R399" i="2"/>
  <c r="S399" i="2"/>
  <c r="V399" i="2"/>
  <c r="U399" i="2" s="1"/>
  <c r="K400" i="2"/>
  <c r="M400" i="2"/>
  <c r="N400" i="2"/>
  <c r="O400" i="2" s="1"/>
  <c r="Q400" i="2"/>
  <c r="R400" i="2"/>
  <c r="S400" i="2"/>
  <c r="V400" i="2"/>
  <c r="U400" i="2" s="1"/>
  <c r="K401" i="2"/>
  <c r="M401" i="2"/>
  <c r="N401" i="2"/>
  <c r="O401" i="2" s="1"/>
  <c r="Q401" i="2"/>
  <c r="R401" i="2"/>
  <c r="S401" i="2"/>
  <c r="U401" i="2"/>
  <c r="V401" i="2"/>
  <c r="K402" i="2"/>
  <c r="M402" i="2"/>
  <c r="N402" i="2"/>
  <c r="O402" i="2"/>
  <c r="Q402" i="2"/>
  <c r="R402" i="2"/>
  <c r="S402" i="2"/>
  <c r="V402" i="2"/>
  <c r="U402" i="2" s="1"/>
  <c r="K403" i="2"/>
  <c r="M403" i="2"/>
  <c r="N403" i="2"/>
  <c r="O403" i="2" s="1"/>
  <c r="Q403" i="2"/>
  <c r="R403" i="2"/>
  <c r="S403" i="2"/>
  <c r="V403" i="2"/>
  <c r="U403" i="2" s="1"/>
  <c r="K404" i="2"/>
  <c r="M404" i="2"/>
  <c r="N404" i="2"/>
  <c r="O404" i="2" s="1"/>
  <c r="Q404" i="2"/>
  <c r="R404" i="2"/>
  <c r="S404" i="2"/>
  <c r="V404" i="2"/>
  <c r="U404" i="2" s="1"/>
  <c r="K405" i="2"/>
  <c r="M405" i="2"/>
  <c r="N405" i="2"/>
  <c r="O405" i="2" s="1"/>
  <c r="Q405" i="2"/>
  <c r="R405" i="2"/>
  <c r="S405" i="2"/>
  <c r="V405" i="2"/>
  <c r="U405" i="2" s="1"/>
  <c r="K406" i="2"/>
  <c r="M406" i="2"/>
  <c r="N406" i="2"/>
  <c r="O406" i="2" s="1"/>
  <c r="Q406" i="2"/>
  <c r="R406" i="2"/>
  <c r="S406" i="2"/>
  <c r="V406" i="2"/>
  <c r="U406" i="2" s="1"/>
  <c r="K407" i="2"/>
  <c r="M407" i="2"/>
  <c r="N407" i="2"/>
  <c r="O407" i="2" s="1"/>
  <c r="Q407" i="2"/>
  <c r="R407" i="2"/>
  <c r="S407" i="2"/>
  <c r="V407" i="2"/>
  <c r="U407" i="2" s="1"/>
  <c r="K408" i="2"/>
  <c r="M408" i="2"/>
  <c r="N408" i="2"/>
  <c r="O408" i="2" s="1"/>
  <c r="Q408" i="2"/>
  <c r="R408" i="2"/>
  <c r="S408" i="2"/>
  <c r="V408" i="2"/>
  <c r="U408" i="2" s="1"/>
  <c r="K409" i="2"/>
  <c r="M409" i="2"/>
  <c r="N409" i="2"/>
  <c r="O409" i="2" s="1"/>
  <c r="Q409" i="2"/>
  <c r="R409" i="2"/>
  <c r="S409" i="2"/>
  <c r="V409" i="2"/>
  <c r="U409" i="2" s="1"/>
  <c r="K410" i="2"/>
  <c r="M410" i="2"/>
  <c r="N410" i="2"/>
  <c r="O410" i="2" s="1"/>
  <c r="Q410" i="2"/>
  <c r="R410" i="2"/>
  <c r="S410" i="2"/>
  <c r="V410" i="2"/>
  <c r="U410" i="2" s="1"/>
  <c r="K411" i="2"/>
  <c r="M411" i="2"/>
  <c r="N411" i="2"/>
  <c r="O411" i="2" s="1"/>
  <c r="Q411" i="2"/>
  <c r="R411" i="2"/>
  <c r="S411" i="2"/>
  <c r="V411" i="2"/>
  <c r="U411" i="2" s="1"/>
  <c r="K412" i="2"/>
  <c r="M412" i="2"/>
  <c r="N412" i="2"/>
  <c r="O412" i="2" s="1"/>
  <c r="Q412" i="2"/>
  <c r="R412" i="2"/>
  <c r="S412" i="2"/>
  <c r="V412" i="2"/>
  <c r="U412" i="2" s="1"/>
  <c r="K413" i="2"/>
  <c r="M413" i="2"/>
  <c r="N413" i="2"/>
  <c r="O413" i="2"/>
  <c r="Q413" i="2"/>
  <c r="R413" i="2"/>
  <c r="S413" i="2"/>
  <c r="V413" i="2"/>
  <c r="U413" i="2" s="1"/>
  <c r="K414" i="2"/>
  <c r="M414" i="2"/>
  <c r="N414" i="2"/>
  <c r="O414" i="2" s="1"/>
  <c r="Q414" i="2"/>
  <c r="R414" i="2"/>
  <c r="S414" i="2"/>
  <c r="V414" i="2"/>
  <c r="U414" i="2" s="1"/>
  <c r="K415" i="2"/>
  <c r="M415" i="2"/>
  <c r="N415" i="2"/>
  <c r="O415" i="2" s="1"/>
  <c r="Q415" i="2"/>
  <c r="R415" i="2"/>
  <c r="S415" i="2"/>
  <c r="V415" i="2"/>
  <c r="U415" i="2" s="1"/>
  <c r="K416" i="2"/>
  <c r="M416" i="2"/>
  <c r="N416" i="2"/>
  <c r="O416" i="2" s="1"/>
  <c r="Q416" i="2"/>
  <c r="R416" i="2"/>
  <c r="S416" i="2"/>
  <c r="V416" i="2"/>
  <c r="U416" i="2" s="1"/>
  <c r="K417" i="2"/>
  <c r="M417" i="2"/>
  <c r="N417" i="2"/>
  <c r="O417" i="2" s="1"/>
  <c r="Q417" i="2"/>
  <c r="R417" i="2"/>
  <c r="S417" i="2"/>
  <c r="V417" i="2"/>
  <c r="U417" i="2" s="1"/>
  <c r="K418" i="2"/>
  <c r="M418" i="2"/>
  <c r="N418" i="2"/>
  <c r="O418" i="2" s="1"/>
  <c r="Q418" i="2"/>
  <c r="R418" i="2"/>
  <c r="S418" i="2"/>
  <c r="V418" i="2"/>
  <c r="U418" i="2" s="1"/>
  <c r="K419" i="2"/>
  <c r="M419" i="2"/>
  <c r="N419" i="2"/>
  <c r="O419" i="2" s="1"/>
  <c r="Q419" i="2"/>
  <c r="R419" i="2"/>
  <c r="S419" i="2"/>
  <c r="V419" i="2"/>
  <c r="U419" i="2" s="1"/>
  <c r="K420" i="2"/>
  <c r="M420" i="2"/>
  <c r="N420" i="2"/>
  <c r="O420" i="2" s="1"/>
  <c r="Q420" i="2"/>
  <c r="R420" i="2"/>
  <c r="S420" i="2"/>
  <c r="V420" i="2"/>
  <c r="U420" i="2" s="1"/>
  <c r="K421" i="2"/>
  <c r="M421" i="2"/>
  <c r="N421" i="2"/>
  <c r="O421" i="2"/>
  <c r="Q421" i="2"/>
  <c r="R421" i="2"/>
  <c r="S421" i="2"/>
  <c r="V421" i="2"/>
  <c r="U421" i="2" s="1"/>
  <c r="K422" i="2"/>
  <c r="M422" i="2"/>
  <c r="N422" i="2"/>
  <c r="O422" i="2" s="1"/>
  <c r="Q422" i="2"/>
  <c r="R422" i="2"/>
  <c r="S422" i="2"/>
  <c r="V422" i="2"/>
  <c r="U422" i="2" s="1"/>
  <c r="K423" i="2"/>
  <c r="M423" i="2"/>
  <c r="N423" i="2"/>
  <c r="O423" i="2"/>
  <c r="Q423" i="2"/>
  <c r="R423" i="2"/>
  <c r="S423" i="2"/>
  <c r="V423" i="2"/>
  <c r="U423" i="2" s="1"/>
  <c r="K424" i="2"/>
  <c r="M424" i="2"/>
  <c r="N424" i="2"/>
  <c r="O424" i="2" s="1"/>
  <c r="Q424" i="2"/>
  <c r="R424" i="2"/>
  <c r="S424" i="2"/>
  <c r="V424" i="2"/>
  <c r="U424" i="2" s="1"/>
  <c r="K425" i="2"/>
  <c r="M425" i="2"/>
  <c r="N425" i="2"/>
  <c r="O425" i="2" s="1"/>
  <c r="Q425" i="2"/>
  <c r="R425" i="2"/>
  <c r="S425" i="2"/>
  <c r="V425" i="2"/>
  <c r="U425" i="2" s="1"/>
  <c r="K426" i="2"/>
  <c r="M426" i="2"/>
  <c r="N426" i="2"/>
  <c r="O426" i="2" s="1"/>
  <c r="Q426" i="2"/>
  <c r="R426" i="2"/>
  <c r="S426" i="2"/>
  <c r="V426" i="2"/>
  <c r="U426" i="2" s="1"/>
  <c r="K427" i="2"/>
  <c r="M427" i="2"/>
  <c r="N427" i="2"/>
  <c r="O427" i="2" s="1"/>
  <c r="Q427" i="2"/>
  <c r="R427" i="2"/>
  <c r="S427" i="2"/>
  <c r="V427" i="2"/>
  <c r="U427" i="2" s="1"/>
  <c r="K428" i="2"/>
  <c r="M428" i="2"/>
  <c r="N428" i="2"/>
  <c r="O428" i="2" s="1"/>
  <c r="Q428" i="2"/>
  <c r="R428" i="2"/>
  <c r="S428" i="2"/>
  <c r="V428" i="2"/>
  <c r="U428" i="2" s="1"/>
  <c r="K429" i="2"/>
  <c r="M429" i="2"/>
  <c r="N429" i="2"/>
  <c r="O429" i="2" s="1"/>
  <c r="Q429" i="2"/>
  <c r="R429" i="2"/>
  <c r="S429" i="2"/>
  <c r="V429" i="2"/>
  <c r="U429" i="2" s="1"/>
  <c r="K430" i="2"/>
  <c r="M430" i="2"/>
  <c r="N430" i="2"/>
  <c r="O430" i="2" s="1"/>
  <c r="Q430" i="2"/>
  <c r="R430" i="2"/>
  <c r="S430" i="2"/>
  <c r="V430" i="2"/>
  <c r="U430" i="2" s="1"/>
  <c r="K431" i="2"/>
  <c r="M431" i="2"/>
  <c r="N431" i="2"/>
  <c r="O431" i="2" s="1"/>
  <c r="Q431" i="2"/>
  <c r="R431" i="2"/>
  <c r="S431" i="2"/>
  <c r="V431" i="2"/>
  <c r="U431" i="2" s="1"/>
  <c r="K432" i="2"/>
  <c r="M432" i="2"/>
  <c r="N432" i="2"/>
  <c r="O432" i="2" s="1"/>
  <c r="Q432" i="2"/>
  <c r="R432" i="2"/>
  <c r="S432" i="2"/>
  <c r="V432" i="2"/>
  <c r="U432" i="2" s="1"/>
  <c r="K433" i="2"/>
  <c r="M433" i="2"/>
  <c r="N433" i="2"/>
  <c r="O433" i="2"/>
  <c r="Q433" i="2"/>
  <c r="R433" i="2"/>
  <c r="S433" i="2"/>
  <c r="V433" i="2"/>
  <c r="U433" i="2" s="1"/>
  <c r="K434" i="2"/>
  <c r="M434" i="2"/>
  <c r="N434" i="2"/>
  <c r="O434" i="2" s="1"/>
  <c r="Q434" i="2"/>
  <c r="R434" i="2"/>
  <c r="S434" i="2"/>
  <c r="V434" i="2"/>
  <c r="U434" i="2" s="1"/>
  <c r="K435" i="2"/>
  <c r="M435" i="2"/>
  <c r="N435" i="2"/>
  <c r="O435" i="2" s="1"/>
  <c r="Q435" i="2"/>
  <c r="R435" i="2"/>
  <c r="S435" i="2"/>
  <c r="V435" i="2"/>
  <c r="U435" i="2" s="1"/>
  <c r="K436" i="2"/>
  <c r="M436" i="2"/>
  <c r="N436" i="2"/>
  <c r="O436" i="2" s="1"/>
  <c r="Q436" i="2"/>
  <c r="R436" i="2"/>
  <c r="S436" i="2"/>
  <c r="V436" i="2"/>
  <c r="U436" i="2" s="1"/>
  <c r="K437" i="2"/>
  <c r="M437" i="2"/>
  <c r="N437" i="2"/>
  <c r="O437" i="2"/>
  <c r="Q437" i="2"/>
  <c r="R437" i="2"/>
  <c r="S437" i="2"/>
  <c r="V437" i="2"/>
  <c r="U437" i="2" s="1"/>
  <c r="K438" i="2"/>
  <c r="M438" i="2"/>
  <c r="N438" i="2"/>
  <c r="O438" i="2" s="1"/>
  <c r="Q438" i="2"/>
  <c r="R438" i="2"/>
  <c r="S438" i="2"/>
  <c r="V438" i="2"/>
  <c r="U438" i="2" s="1"/>
  <c r="K439" i="2"/>
  <c r="M439" i="2"/>
  <c r="N439" i="2"/>
  <c r="O439" i="2" s="1"/>
  <c r="Q439" i="2"/>
  <c r="R439" i="2"/>
  <c r="S439" i="2"/>
  <c r="V439" i="2"/>
  <c r="U439" i="2" s="1"/>
  <c r="K440" i="2"/>
  <c r="M440" i="2"/>
  <c r="N440" i="2"/>
  <c r="O440" i="2" s="1"/>
  <c r="Q440" i="2"/>
  <c r="R440" i="2"/>
  <c r="S440" i="2"/>
  <c r="V440" i="2"/>
  <c r="U440" i="2" s="1"/>
  <c r="K441" i="2"/>
  <c r="M441" i="2"/>
  <c r="N441" i="2"/>
  <c r="O441" i="2" s="1"/>
  <c r="Q441" i="2"/>
  <c r="R441" i="2"/>
  <c r="S441" i="2"/>
  <c r="V441" i="2"/>
  <c r="U441" i="2" s="1"/>
  <c r="K442" i="2"/>
  <c r="M442" i="2"/>
  <c r="N442" i="2"/>
  <c r="O442" i="2" s="1"/>
  <c r="Q442" i="2"/>
  <c r="R442" i="2"/>
  <c r="S442" i="2"/>
  <c r="V442" i="2"/>
  <c r="U442" i="2" s="1"/>
  <c r="K443" i="2"/>
  <c r="M443" i="2"/>
  <c r="N443" i="2"/>
  <c r="O443" i="2" s="1"/>
  <c r="Q443" i="2"/>
  <c r="R443" i="2"/>
  <c r="S443" i="2"/>
  <c r="V443" i="2"/>
  <c r="U443" i="2" s="1"/>
  <c r="K444" i="2"/>
  <c r="M444" i="2"/>
  <c r="N444" i="2"/>
  <c r="O444" i="2" s="1"/>
  <c r="Q444" i="2"/>
  <c r="R444" i="2"/>
  <c r="S444" i="2"/>
  <c r="V444" i="2"/>
  <c r="U444" i="2" s="1"/>
  <c r="K445" i="2"/>
  <c r="M445" i="2"/>
  <c r="N445" i="2"/>
  <c r="O445" i="2" s="1"/>
  <c r="Q445" i="2"/>
  <c r="R445" i="2"/>
  <c r="S445" i="2"/>
  <c r="V445" i="2"/>
  <c r="U445" i="2" s="1"/>
  <c r="K446" i="2"/>
  <c r="M446" i="2"/>
  <c r="N446" i="2"/>
  <c r="O446" i="2" s="1"/>
  <c r="Q446" i="2"/>
  <c r="R446" i="2"/>
  <c r="S446" i="2"/>
  <c r="V446" i="2"/>
  <c r="U446" i="2" s="1"/>
  <c r="K447" i="2"/>
  <c r="M447" i="2"/>
  <c r="N447" i="2"/>
  <c r="O447" i="2"/>
  <c r="Q447" i="2"/>
  <c r="R447" i="2"/>
  <c r="S447" i="2"/>
  <c r="V447" i="2"/>
  <c r="U447" i="2" s="1"/>
  <c r="K448" i="2"/>
  <c r="M448" i="2"/>
  <c r="N448" i="2"/>
  <c r="O448" i="2" s="1"/>
  <c r="Q448" i="2"/>
  <c r="R448" i="2"/>
  <c r="S448" i="2"/>
  <c r="V448" i="2"/>
  <c r="U448" i="2" s="1"/>
  <c r="K449" i="2"/>
  <c r="M449" i="2"/>
  <c r="N449" i="2"/>
  <c r="O449" i="2" s="1"/>
  <c r="Q449" i="2"/>
  <c r="R449" i="2"/>
  <c r="S449" i="2"/>
  <c r="V449" i="2"/>
  <c r="U449" i="2" s="1"/>
  <c r="K450" i="2"/>
  <c r="M450" i="2"/>
  <c r="N450" i="2"/>
  <c r="O450" i="2" s="1"/>
  <c r="Q450" i="2"/>
  <c r="R450" i="2"/>
  <c r="S450" i="2"/>
  <c r="V450" i="2"/>
  <c r="U450" i="2" s="1"/>
  <c r="K451" i="2"/>
  <c r="M451" i="2"/>
  <c r="N451" i="2"/>
  <c r="O451" i="2" s="1"/>
  <c r="Q451" i="2"/>
  <c r="R451" i="2"/>
  <c r="S451" i="2"/>
  <c r="V451" i="2"/>
  <c r="U451" i="2" s="1"/>
  <c r="K452" i="2"/>
  <c r="M452" i="2"/>
  <c r="N452" i="2"/>
  <c r="O452" i="2" s="1"/>
  <c r="Q452" i="2"/>
  <c r="R452" i="2"/>
  <c r="S452" i="2"/>
  <c r="V452" i="2"/>
  <c r="U452" i="2" s="1"/>
  <c r="K453" i="2"/>
  <c r="M453" i="2"/>
  <c r="N453" i="2"/>
  <c r="O453" i="2"/>
  <c r="Q453" i="2"/>
  <c r="R453" i="2"/>
  <c r="S453" i="2"/>
  <c r="V453" i="2"/>
  <c r="U453" i="2" s="1"/>
  <c r="K454" i="2"/>
  <c r="M454" i="2"/>
  <c r="N454" i="2"/>
  <c r="O454" i="2" s="1"/>
  <c r="Q454" i="2"/>
  <c r="R454" i="2"/>
  <c r="S454" i="2"/>
  <c r="V454" i="2"/>
  <c r="U454" i="2" s="1"/>
  <c r="K455" i="2"/>
  <c r="M455" i="2"/>
  <c r="N455" i="2"/>
  <c r="O455" i="2"/>
  <c r="Q455" i="2"/>
  <c r="R455" i="2"/>
  <c r="S455" i="2"/>
  <c r="V455" i="2"/>
  <c r="U455" i="2" s="1"/>
  <c r="K456" i="2"/>
  <c r="M456" i="2"/>
  <c r="N456" i="2"/>
  <c r="O456" i="2" s="1"/>
  <c r="Q456" i="2"/>
  <c r="R456" i="2"/>
  <c r="S456" i="2"/>
  <c r="V456" i="2"/>
  <c r="U456" i="2" s="1"/>
  <c r="K457" i="2"/>
  <c r="M457" i="2"/>
  <c r="N457" i="2"/>
  <c r="O457" i="2"/>
  <c r="Q457" i="2"/>
  <c r="R457" i="2"/>
  <c r="S457" i="2"/>
  <c r="V457" i="2"/>
  <c r="U457" i="2" s="1"/>
  <c r="K458" i="2"/>
  <c r="M458" i="2"/>
  <c r="N458" i="2"/>
  <c r="O458" i="2"/>
  <c r="Q458" i="2"/>
  <c r="R458" i="2"/>
  <c r="S458" i="2"/>
  <c r="V458" i="2"/>
  <c r="U458" i="2" s="1"/>
  <c r="K459" i="2"/>
  <c r="M459" i="2"/>
  <c r="N459" i="2"/>
  <c r="O459" i="2" s="1"/>
  <c r="Q459" i="2"/>
  <c r="R459" i="2"/>
  <c r="S459" i="2"/>
  <c r="V459" i="2"/>
  <c r="U459" i="2" s="1"/>
  <c r="K460" i="2"/>
  <c r="M460" i="2"/>
  <c r="N460" i="2"/>
  <c r="O460" i="2" s="1"/>
  <c r="Q460" i="2"/>
  <c r="R460" i="2"/>
  <c r="S460" i="2"/>
  <c r="V460" i="2"/>
  <c r="U460" i="2" s="1"/>
  <c r="K461" i="2"/>
  <c r="M461" i="2"/>
  <c r="N461" i="2"/>
  <c r="O461" i="2" s="1"/>
  <c r="Q461" i="2"/>
  <c r="R461" i="2"/>
  <c r="S461" i="2"/>
  <c r="V461" i="2"/>
  <c r="U461" i="2" s="1"/>
  <c r="K462" i="2"/>
  <c r="M462" i="2"/>
  <c r="N462" i="2"/>
  <c r="O462" i="2" s="1"/>
  <c r="Q462" i="2"/>
  <c r="R462" i="2"/>
  <c r="S462" i="2"/>
  <c r="V462" i="2"/>
  <c r="U462" i="2" s="1"/>
  <c r="K463" i="2"/>
  <c r="M463" i="2"/>
  <c r="N463" i="2"/>
  <c r="O463" i="2"/>
  <c r="Q463" i="2"/>
  <c r="R463" i="2"/>
  <c r="S463" i="2"/>
  <c r="V463" i="2"/>
  <c r="U463" i="2" s="1"/>
  <c r="K464" i="2"/>
  <c r="M464" i="2"/>
  <c r="N464" i="2"/>
  <c r="O464" i="2" s="1"/>
  <c r="Q464" i="2"/>
  <c r="R464" i="2"/>
  <c r="S464" i="2"/>
  <c r="V464" i="2"/>
  <c r="U464" i="2" s="1"/>
  <c r="K465" i="2"/>
  <c r="M465" i="2"/>
  <c r="N465" i="2"/>
  <c r="O465" i="2" s="1"/>
  <c r="Q465" i="2"/>
  <c r="R465" i="2"/>
  <c r="S465" i="2"/>
  <c r="V465" i="2"/>
  <c r="U465" i="2" s="1"/>
  <c r="K466" i="2"/>
  <c r="M466" i="2"/>
  <c r="N466" i="2"/>
  <c r="O466" i="2" s="1"/>
  <c r="Q466" i="2"/>
  <c r="R466" i="2"/>
  <c r="S466" i="2"/>
  <c r="V466" i="2"/>
  <c r="U466" i="2" s="1"/>
  <c r="K467" i="2"/>
  <c r="M467" i="2"/>
  <c r="N467" i="2"/>
  <c r="O467" i="2" s="1"/>
  <c r="Q467" i="2"/>
  <c r="R467" i="2"/>
  <c r="S467" i="2"/>
  <c r="V467" i="2"/>
  <c r="U467" i="2" s="1"/>
  <c r="K468" i="2"/>
  <c r="M468" i="2"/>
  <c r="N468" i="2"/>
  <c r="O468" i="2" s="1"/>
  <c r="Q468" i="2"/>
  <c r="R468" i="2"/>
  <c r="S468" i="2"/>
  <c r="V468" i="2"/>
  <c r="U468" i="2" s="1"/>
  <c r="K469" i="2"/>
  <c r="M469" i="2"/>
  <c r="N469" i="2"/>
  <c r="O469" i="2"/>
  <c r="Q469" i="2"/>
  <c r="R469" i="2"/>
  <c r="S469" i="2"/>
  <c r="V469" i="2"/>
  <c r="U469" i="2" s="1"/>
  <c r="K470" i="2"/>
  <c r="M470" i="2"/>
  <c r="N470" i="2"/>
  <c r="O470" i="2" s="1"/>
  <c r="Q470" i="2"/>
  <c r="R470" i="2"/>
  <c r="S470" i="2"/>
  <c r="V470" i="2"/>
  <c r="U470" i="2" s="1"/>
  <c r="K471" i="2"/>
  <c r="M471" i="2"/>
  <c r="N471" i="2"/>
  <c r="O471" i="2" s="1"/>
  <c r="Q471" i="2"/>
  <c r="R471" i="2"/>
  <c r="S471" i="2"/>
  <c r="V471" i="2"/>
  <c r="U471" i="2" s="1"/>
  <c r="K472" i="2"/>
  <c r="M472" i="2"/>
  <c r="N472" i="2"/>
  <c r="O472" i="2" s="1"/>
  <c r="Q472" i="2"/>
  <c r="R472" i="2"/>
  <c r="S472" i="2"/>
  <c r="V472" i="2"/>
  <c r="U472" i="2" s="1"/>
  <c r="K473" i="2"/>
  <c r="M473" i="2"/>
  <c r="N473" i="2"/>
  <c r="O473" i="2" s="1"/>
  <c r="Q473" i="2"/>
  <c r="R473" i="2"/>
  <c r="S473" i="2"/>
  <c r="V473" i="2"/>
  <c r="U473" i="2" s="1"/>
  <c r="K474" i="2"/>
  <c r="M474" i="2"/>
  <c r="N474" i="2"/>
  <c r="O474" i="2" s="1"/>
  <c r="Q474" i="2"/>
  <c r="R474" i="2"/>
  <c r="S474" i="2"/>
  <c r="V474" i="2"/>
  <c r="U474" i="2" s="1"/>
  <c r="K475" i="2"/>
  <c r="M475" i="2"/>
  <c r="N475" i="2"/>
  <c r="O475" i="2" s="1"/>
  <c r="Q475" i="2"/>
  <c r="R475" i="2"/>
  <c r="S475" i="2"/>
  <c r="V475" i="2"/>
  <c r="U475" i="2" s="1"/>
  <c r="K476" i="2"/>
  <c r="M476" i="2"/>
  <c r="N476" i="2"/>
  <c r="O476" i="2" s="1"/>
  <c r="Q476" i="2"/>
  <c r="R476" i="2"/>
  <c r="S476" i="2"/>
  <c r="V476" i="2"/>
  <c r="U476" i="2" s="1"/>
  <c r="K477" i="2"/>
  <c r="M477" i="2"/>
  <c r="N477" i="2"/>
  <c r="O477" i="2" s="1"/>
  <c r="Q477" i="2"/>
  <c r="R477" i="2"/>
  <c r="S477" i="2"/>
  <c r="V477" i="2"/>
  <c r="U477" i="2" s="1"/>
  <c r="K478" i="2"/>
  <c r="M478" i="2"/>
  <c r="N478" i="2"/>
  <c r="O478" i="2" s="1"/>
  <c r="Q478" i="2"/>
  <c r="R478" i="2"/>
  <c r="S478" i="2"/>
  <c r="V478" i="2"/>
  <c r="U478" i="2" s="1"/>
  <c r="K479" i="2"/>
  <c r="M479" i="2"/>
  <c r="N479" i="2"/>
  <c r="O479" i="2" s="1"/>
  <c r="Q479" i="2"/>
  <c r="R479" i="2"/>
  <c r="S479" i="2"/>
  <c r="V479" i="2"/>
  <c r="U479" i="2" s="1"/>
  <c r="K480" i="2"/>
  <c r="M480" i="2"/>
  <c r="N480" i="2"/>
  <c r="O480" i="2" s="1"/>
  <c r="Q480" i="2"/>
  <c r="R480" i="2"/>
  <c r="S480" i="2"/>
  <c r="V480" i="2"/>
  <c r="U480" i="2" s="1"/>
  <c r="K481" i="2"/>
  <c r="M481" i="2"/>
  <c r="N481" i="2"/>
  <c r="O481" i="2"/>
  <c r="Q481" i="2"/>
  <c r="R481" i="2"/>
  <c r="S481" i="2"/>
  <c r="V481" i="2"/>
  <c r="U481" i="2" s="1"/>
  <c r="K482" i="2"/>
  <c r="M482" i="2"/>
  <c r="N482" i="2"/>
  <c r="O482" i="2"/>
  <c r="Q482" i="2"/>
  <c r="R482" i="2"/>
  <c r="S482" i="2"/>
  <c r="V482" i="2"/>
  <c r="U482" i="2" s="1"/>
  <c r="K483" i="2"/>
  <c r="M483" i="2"/>
  <c r="N483" i="2"/>
  <c r="O483" i="2" s="1"/>
  <c r="Q483" i="2"/>
  <c r="R483" i="2"/>
  <c r="S483" i="2"/>
  <c r="V483" i="2"/>
  <c r="U483" i="2" s="1"/>
  <c r="K484" i="2"/>
  <c r="M484" i="2"/>
  <c r="N484" i="2"/>
  <c r="O484" i="2" s="1"/>
  <c r="Q484" i="2"/>
  <c r="R484" i="2"/>
  <c r="S484" i="2"/>
  <c r="V484" i="2"/>
  <c r="U484" i="2" s="1"/>
  <c r="K485" i="2"/>
  <c r="M485" i="2"/>
  <c r="N485" i="2"/>
  <c r="O485" i="2" s="1"/>
  <c r="Q485" i="2"/>
  <c r="R485" i="2"/>
  <c r="S485" i="2"/>
  <c r="V485" i="2"/>
  <c r="U485" i="2" s="1"/>
  <c r="K486" i="2"/>
  <c r="M486" i="2"/>
  <c r="N486" i="2"/>
  <c r="O486" i="2" s="1"/>
  <c r="Q486" i="2"/>
  <c r="R486" i="2"/>
  <c r="S486" i="2"/>
  <c r="V486" i="2"/>
  <c r="U486" i="2" s="1"/>
  <c r="K487" i="2"/>
  <c r="M487" i="2"/>
  <c r="N487" i="2"/>
  <c r="O487" i="2"/>
  <c r="Q487" i="2"/>
  <c r="R487" i="2"/>
  <c r="S487" i="2"/>
  <c r="V487" i="2"/>
  <c r="U487" i="2" s="1"/>
  <c r="K488" i="2"/>
  <c r="M488" i="2"/>
  <c r="N488" i="2"/>
  <c r="O488" i="2" s="1"/>
  <c r="Q488" i="2"/>
  <c r="R488" i="2"/>
  <c r="S488" i="2"/>
  <c r="V488" i="2"/>
  <c r="U488" i="2" s="1"/>
  <c r="K489" i="2"/>
  <c r="M489" i="2"/>
  <c r="N489" i="2"/>
  <c r="O489" i="2"/>
  <c r="Q489" i="2"/>
  <c r="R489" i="2"/>
  <c r="S489" i="2"/>
  <c r="V489" i="2"/>
  <c r="U489" i="2" s="1"/>
  <c r="K490" i="2"/>
  <c r="M490" i="2"/>
  <c r="N490" i="2"/>
  <c r="O490" i="2"/>
  <c r="Q490" i="2"/>
  <c r="R490" i="2"/>
  <c r="S490" i="2"/>
  <c r="V490" i="2"/>
  <c r="U490" i="2" s="1"/>
  <c r="K491" i="2"/>
  <c r="M491" i="2"/>
  <c r="N491" i="2"/>
  <c r="O491" i="2" s="1"/>
  <c r="Q491" i="2"/>
  <c r="R491" i="2"/>
  <c r="S491" i="2"/>
  <c r="V491" i="2"/>
  <c r="U491" i="2" s="1"/>
  <c r="K492" i="2"/>
  <c r="M492" i="2"/>
  <c r="N492" i="2"/>
  <c r="O492" i="2" s="1"/>
  <c r="Q492" i="2"/>
  <c r="R492" i="2"/>
  <c r="S492" i="2"/>
  <c r="V492" i="2"/>
  <c r="U492" i="2" s="1"/>
  <c r="K493" i="2"/>
  <c r="M493" i="2"/>
  <c r="N493" i="2"/>
  <c r="O493" i="2" s="1"/>
  <c r="Q493" i="2"/>
  <c r="R493" i="2"/>
  <c r="S493" i="2"/>
  <c r="V493" i="2"/>
  <c r="U493" i="2" s="1"/>
  <c r="K494" i="2"/>
  <c r="M494" i="2"/>
  <c r="N494" i="2"/>
  <c r="O494" i="2" s="1"/>
  <c r="Q494" i="2"/>
  <c r="R494" i="2"/>
  <c r="S494" i="2"/>
  <c r="V494" i="2"/>
  <c r="U494" i="2" s="1"/>
  <c r="K495" i="2"/>
  <c r="M495" i="2"/>
  <c r="N495" i="2"/>
  <c r="O495" i="2" s="1"/>
  <c r="Q495" i="2"/>
  <c r="R495" i="2"/>
  <c r="S495" i="2"/>
  <c r="V495" i="2"/>
  <c r="U495" i="2" s="1"/>
  <c r="K496" i="2"/>
  <c r="M496" i="2"/>
  <c r="N496" i="2"/>
  <c r="O496" i="2" s="1"/>
  <c r="Q496" i="2"/>
  <c r="R496" i="2"/>
  <c r="S496" i="2"/>
  <c r="V496" i="2"/>
  <c r="U496" i="2" s="1"/>
  <c r="K497" i="2"/>
  <c r="M497" i="2"/>
  <c r="N497" i="2"/>
  <c r="O497" i="2" s="1"/>
  <c r="Q497" i="2"/>
  <c r="R497" i="2"/>
  <c r="S497" i="2"/>
  <c r="V497" i="2"/>
  <c r="U497" i="2" s="1"/>
  <c r="K498" i="2"/>
  <c r="M498" i="2"/>
  <c r="N498" i="2"/>
  <c r="O498" i="2" s="1"/>
  <c r="Q498" i="2"/>
  <c r="R498" i="2"/>
  <c r="S498" i="2"/>
  <c r="V498" i="2"/>
  <c r="U498" i="2" s="1"/>
  <c r="K499" i="2"/>
  <c r="M499" i="2"/>
  <c r="N499" i="2"/>
  <c r="O499" i="2" s="1"/>
  <c r="Q499" i="2"/>
  <c r="R499" i="2"/>
  <c r="S499" i="2"/>
  <c r="V499" i="2"/>
  <c r="U499" i="2" s="1"/>
  <c r="K500" i="2"/>
  <c r="M500" i="2"/>
  <c r="N500" i="2"/>
  <c r="O500" i="2" s="1"/>
  <c r="Q500" i="2"/>
  <c r="R500" i="2"/>
  <c r="S500" i="2"/>
  <c r="V500" i="2"/>
  <c r="U500" i="2" s="1"/>
  <c r="K501" i="2"/>
  <c r="M501" i="2"/>
  <c r="N501" i="2"/>
  <c r="O501" i="2"/>
  <c r="Q501" i="2"/>
  <c r="R501" i="2"/>
  <c r="S501" i="2"/>
  <c r="V501" i="2"/>
  <c r="U501" i="2" s="1"/>
  <c r="K502" i="2"/>
  <c r="M502" i="2"/>
  <c r="N502" i="2"/>
  <c r="O502" i="2" s="1"/>
  <c r="Q502" i="2"/>
  <c r="R502" i="2"/>
  <c r="S502" i="2"/>
  <c r="V502" i="2"/>
  <c r="U502" i="2" s="1"/>
  <c r="K503" i="2"/>
  <c r="M503" i="2"/>
  <c r="N503" i="2"/>
  <c r="O503" i="2" s="1"/>
  <c r="Q503" i="2"/>
  <c r="R503" i="2"/>
  <c r="S503" i="2"/>
  <c r="V503" i="2"/>
  <c r="U503" i="2" s="1"/>
  <c r="O504" i="2"/>
  <c r="R504" i="2"/>
  <c r="V504" i="2"/>
  <c r="O505" i="2"/>
  <c r="R505" i="2"/>
  <c r="O506" i="2"/>
  <c r="R506" i="2"/>
  <c r="C17" i="3" l="1"/>
  <c r="C7" i="3"/>
  <c r="C8" i="3" s="1"/>
  <c r="S4" i="2"/>
  <c r="N17" i="2"/>
  <c r="O17" i="2" s="1"/>
  <c r="M17" i="2"/>
  <c r="M16" i="2"/>
  <c r="N16" i="2"/>
  <c r="O16" i="2" s="1"/>
  <c r="M14" i="2"/>
  <c r="N14" i="2"/>
  <c r="O14" i="2" s="1"/>
  <c r="G1" i="1"/>
  <c r="S6" i="2"/>
  <c r="O6" i="2"/>
  <c r="S5" i="2"/>
  <c r="P5" i="1"/>
  <c r="S8" i="2"/>
  <c r="A1" i="3"/>
  <c r="C10" i="3" s="1"/>
  <c r="A2" i="3"/>
  <c r="C11" i="3" s="1"/>
  <c r="S7" i="2"/>
  <c r="L1" i="2"/>
  <c r="G1" i="2"/>
  <c r="L1" i="1"/>
  <c r="P6" i="1"/>
  <c r="U4" i="2"/>
  <c r="C16" i="3"/>
  <c r="U7" i="2"/>
  <c r="H1" i="3" l="1"/>
  <c r="H8" i="3" s="1"/>
  <c r="H11" i="3" s="1"/>
  <c r="C14" i="3" l="1"/>
</calcChain>
</file>

<file path=xl/sharedStrings.xml><?xml version="1.0" encoding="utf-8"?>
<sst xmlns="http://schemas.openxmlformats.org/spreadsheetml/2006/main" count="590" uniqueCount="59">
  <si>
    <t>GROSS P/L (EQUITY SEGMENT)</t>
  </si>
  <si>
    <t>ENTRY DATE</t>
  </si>
  <si>
    <t>SCRIPT</t>
  </si>
  <si>
    <t>TRADE TYPE</t>
  </si>
  <si>
    <t>BUY/SELL</t>
  </si>
  <si>
    <t>STOP-LOSS (%)</t>
  </si>
  <si>
    <t>TARGET (%)</t>
  </si>
  <si>
    <t>TARGET/STOP-LOSS HIT</t>
  </si>
  <si>
    <t>TRADE NOTES/REMARKS (FOR FUTURE REFERENCE)</t>
  </si>
  <si>
    <t>RELIANCE</t>
  </si>
  <si>
    <t>BUY</t>
  </si>
  <si>
    <t>Target</t>
  </si>
  <si>
    <t>GROSS P/L (F&amp;O SEGMENT)</t>
  </si>
  <si>
    <t>LEVERAGE</t>
  </si>
  <si>
    <t>FUTURES</t>
  </si>
  <si>
    <t>SELL</t>
  </si>
  <si>
    <t>TOTAL GROSS P/L</t>
  </si>
  <si>
    <t>TOTAL NO.OF TRADES</t>
  </si>
  <si>
    <t>TOTAL NUMBER OF WINNING TRADES</t>
  </si>
  <si>
    <t>TRADE WIN RATE (%)</t>
  </si>
  <si>
    <t>LARGEST WINNING TRADE</t>
  </si>
  <si>
    <t>LARGEST LOSING TRADE</t>
  </si>
  <si>
    <t>TOTAL NET P/L</t>
  </si>
  <si>
    <t>ACCOUNT GROWTH(%)</t>
  </si>
  <si>
    <t>AVERAGE % RISK PER TRADE</t>
  </si>
  <si>
    <t>AVERAGE % REWARD PER TRADE</t>
  </si>
  <si>
    <t>ENTRY PRICE (₹)</t>
  </si>
  <si>
    <t>FUNDS INVESTED (₹)</t>
  </si>
  <si>
    <t>STOP-LOSS (₹)</t>
  </si>
  <si>
    <t>LOSS ON STOP-LOSS (₹)</t>
  </si>
  <si>
    <t>TARGET (₹)</t>
  </si>
  <si>
    <t>PROFIT ON TARGET (₹)</t>
  </si>
  <si>
    <t>EXIT PRICE (₹)</t>
  </si>
  <si>
    <t>GROSS P/L (₹)</t>
  </si>
  <si>
    <t>CAPITAL AT RISK (%)</t>
  </si>
  <si>
    <t>TOTAL FUNDS INVESTED</t>
  </si>
  <si>
    <t>SNO.</t>
  </si>
  <si>
    <t>MARGIN REQUIRED (₹)</t>
  </si>
  <si>
    <t>CONTRACT VALUE (₹)</t>
  </si>
  <si>
    <t>MARGIN BLOCKED (₹)</t>
  </si>
  <si>
    <t>QTY</t>
  </si>
  <si>
    <t>RISK: REWARD</t>
  </si>
  <si>
    <t>GAIN/   LOSS (%)</t>
  </si>
  <si>
    <t>RISK:  REWARD</t>
  </si>
  <si>
    <t>GAIN/ LOSS (%)</t>
  </si>
  <si>
    <t>TARGET/ STOP-LOSS HIT</t>
  </si>
  <si>
    <t xml:space="preserve">CAPITAL AS ON DATE	
	</t>
  </si>
  <si>
    <t>TOTAL MARGIN BLOCKED</t>
  </si>
  <si>
    <t>HDFC BANK</t>
  </si>
  <si>
    <t>TATA MOTORS</t>
  </si>
  <si>
    <t>BANKNIFTY</t>
  </si>
  <si>
    <t>* TOTAL BROKERAGE TILL NOW</t>
  </si>
  <si>
    <t>*           TOTAL CAPITAL</t>
  </si>
  <si>
    <t>*                  YOU HAVE TO MANUALLY ENTER DATA IN THESE FIELDS</t>
  </si>
  <si>
    <t>Trailing SL</t>
  </si>
  <si>
    <t>ADANIPORTS</t>
  </si>
  <si>
    <t>HDFCBANK</t>
  </si>
  <si>
    <t>Positional Trade</t>
  </si>
  <si>
    <t>Stop-Loss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</si>
</sst>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1\:0.00"/>
    <numFmt numFmtId="165" formatCode="[$-809]dd\ mmmm\ yyyy;@"/>
    <numFmt numFmtId="166" formatCode="0.00\X"/>
  </numFmts>
  <fonts count="21">
    <font>
      <sz val="10"/>
      <color indexed="8"/>
      <name val="Arial"/>
      <family val="2"/>
      <scheme val="minor"/>
    </font>
    <font>
      <sz val="25"/>
      <color indexed="9"/>
      <name val="Darker Grotesque"/>
      <family val="2"/>
    </font>
    <font>
      <sz val="10"/>
      <color indexed="8"/>
      <name val="Darker Grotesque"/>
      <family val="2"/>
    </font>
    <font>
      <sz val="18"/>
      <color indexed="9"/>
      <name val="Darker Grotesque"/>
      <family val="2"/>
    </font>
    <font>
      <sz val="10"/>
      <color indexed="9"/>
      <name val="Darker Grotesque"/>
      <family val="2"/>
    </font>
    <font>
      <sz val="15"/>
      <color indexed="9"/>
      <name val="Calibri"/>
      <family val="2"/>
    </font>
    <font>
      <sz val="15"/>
      <color indexed="9"/>
      <name val="Darker Grotesque"/>
      <family val="2"/>
    </font>
    <font>
      <sz val="11"/>
      <color indexed="8"/>
      <name val="Calibri"/>
      <family val="2"/>
    </font>
    <font>
      <sz val="25"/>
      <color theme="0"/>
      <name val="Darker Grotesque"/>
    </font>
    <font>
      <sz val="18"/>
      <color indexed="8"/>
      <name val="Darker Grotesque"/>
      <family val="2"/>
    </font>
    <font>
      <sz val="18"/>
      <color theme="0"/>
      <name val="Darker Grotesque"/>
      <family val="2"/>
    </font>
    <font>
      <sz val="18"/>
      <color indexed="8"/>
      <name val="Arial"/>
      <family val="2"/>
      <scheme val="minor"/>
    </font>
    <font>
      <b/>
      <u/>
      <sz val="18"/>
      <color indexed="8"/>
      <name val="Darker Grotesque"/>
      <family val="2"/>
    </font>
    <font>
      <sz val="15"/>
      <color indexed="8"/>
      <name val="Darker Grotesque"/>
      <family val="2"/>
    </font>
    <font>
      <sz val="15"/>
      <color indexed="8"/>
      <name val="Arial"/>
      <family val="2"/>
      <scheme val="minor"/>
    </font>
    <font>
      <sz val="25"/>
      <color indexed="8"/>
      <name val="Darker Grotesque"/>
      <family val="2"/>
    </font>
    <font>
      <sz val="25"/>
      <color theme="0"/>
      <name val="Darker Grotesque"/>
      <family val="2"/>
    </font>
    <font>
      <sz val="25"/>
      <color indexed="8"/>
      <name val="Arial"/>
      <family val="2"/>
      <scheme val="minor"/>
    </font>
    <font>
      <sz val="18"/>
      <color theme="0"/>
      <name val="Arial"/>
      <family val="2"/>
      <scheme val="minor"/>
    </font>
    <font>
      <sz val="24"/>
      <color indexed="9"/>
      <name val="Darker Grotesque"/>
      <family val="2"/>
    </font>
    <font>
      <sz val="12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/>
      <diagonal/>
    </border>
    <border>
      <left/>
      <right style="thick">
        <color theme="1"/>
      </right>
      <top/>
      <bottom/>
      <diagonal/>
    </border>
    <border>
      <left style="thin">
        <color indexed="64"/>
      </left>
      <right style="thick">
        <color theme="1"/>
      </right>
      <top/>
      <bottom style="thin">
        <color indexed="64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10" fontId="6" fillId="2" borderId="1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0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0" borderId="0" xfId="0" applyFont="1"/>
    <xf numFmtId="0" fontId="13" fillId="0" borderId="1" xfId="0" applyFont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0" fontId="13" fillId="0" borderId="6" xfId="0" applyNumberFormat="1" applyFont="1" applyBorder="1" applyAlignment="1">
      <alignment horizontal="center"/>
    </xf>
    <xf numFmtId="10" fontId="13" fillId="0" borderId="5" xfId="0" applyNumberFormat="1" applyFont="1" applyBorder="1" applyAlignment="1">
      <alignment horizontal="center"/>
    </xf>
    <xf numFmtId="10" fontId="13" fillId="0" borderId="2" xfId="0" applyNumberFormat="1" applyFont="1" applyBorder="1" applyAlignment="1">
      <alignment horizontal="center"/>
    </xf>
    <xf numFmtId="49" fontId="13" fillId="2" borderId="13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0" fontId="13" fillId="2" borderId="5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0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7" fillId="0" borderId="0" xfId="0" applyFont="1"/>
    <xf numFmtId="10" fontId="13" fillId="0" borderId="1" xfId="0" applyNumberFormat="1" applyFont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10" fontId="13" fillId="2" borderId="6" xfId="0" applyNumberFormat="1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164" fontId="15" fillId="2" borderId="5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4" fillId="0" borderId="0" xfId="0" applyNumberFormat="1" applyFont="1"/>
    <xf numFmtId="165" fontId="1" fillId="2" borderId="2" xfId="0" applyNumberFormat="1" applyFont="1" applyFill="1" applyBorder="1" applyAlignment="1" applyProtection="1">
      <alignment horizontal="center"/>
      <protection locked="0"/>
    </xf>
    <xf numFmtId="165" fontId="13" fillId="0" borderId="2" xfId="0" applyNumberFormat="1" applyFont="1" applyBorder="1" applyAlignment="1" applyProtection="1">
      <alignment horizontal="center"/>
      <protection locked="0"/>
    </xf>
    <xf numFmtId="165" fontId="13" fillId="2" borderId="2" xfId="0" applyNumberFormat="1" applyFont="1" applyFill="1" applyBorder="1" applyAlignment="1" applyProtection="1">
      <alignment horizontal="center"/>
      <protection locked="0"/>
    </xf>
    <xf numFmtId="165" fontId="14" fillId="0" borderId="0" xfId="0" applyNumberFormat="1" applyFont="1" applyProtection="1">
      <protection locked="0"/>
    </xf>
    <xf numFmtId="49" fontId="13" fillId="0" borderId="13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8" borderId="5" xfId="0" applyFont="1" applyFill="1" applyBorder="1" applyAlignment="1">
      <alignment horizontal="center"/>
    </xf>
    <xf numFmtId="0" fontId="13" fillId="0" borderId="6" xfId="0" applyFont="1" applyBorder="1" applyAlignment="1" applyProtection="1">
      <alignment horizontal="center"/>
      <protection locked="0"/>
    </xf>
    <xf numFmtId="0" fontId="15" fillId="2" borderId="6" xfId="0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2" fillId="7" borderId="1" xfId="0" applyFont="1" applyFill="1" applyBorder="1" applyAlignment="1">
      <alignment horizontal="center" vertical="center" wrapText="1"/>
    </xf>
    <xf numFmtId="165" fontId="12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10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>
      <alignment horizontal="center" vertical="center" wrapText="1"/>
    </xf>
    <xf numFmtId="4" fontId="12" fillId="7" borderId="8" xfId="0" applyNumberFormat="1" applyFont="1" applyFill="1" applyBorder="1" applyAlignment="1">
      <alignment horizontal="center" vertical="center" wrapText="1"/>
    </xf>
    <xf numFmtId="49" fontId="12" fillId="7" borderId="10" xfId="0" applyNumberFormat="1" applyFont="1" applyFill="1" applyBorder="1" applyAlignment="1">
      <alignment horizontal="center" vertical="center" wrapText="1"/>
    </xf>
    <xf numFmtId="4" fontId="12" fillId="7" borderId="11" xfId="0" applyNumberFormat="1" applyFont="1" applyFill="1" applyBorder="1" applyAlignment="1">
      <alignment horizontal="center" vertical="center" wrapText="1"/>
    </xf>
    <xf numFmtId="4" fontId="12" fillId="7" borderId="10" xfId="0" applyNumberFormat="1" applyFont="1" applyFill="1" applyBorder="1" applyAlignment="1">
      <alignment horizontal="center" vertical="center" wrapText="1"/>
    </xf>
    <xf numFmtId="10" fontId="12" fillId="7" borderId="11" xfId="0" applyNumberFormat="1" applyFont="1" applyFill="1" applyBorder="1" applyAlignment="1">
      <alignment horizontal="center" vertical="center" wrapText="1"/>
    </xf>
    <xf numFmtId="4" fontId="12" fillId="7" borderId="6" xfId="0" applyNumberFormat="1" applyFont="1" applyFill="1" applyBorder="1" applyAlignment="1" applyProtection="1">
      <alignment horizontal="center" vertical="center" wrapText="1"/>
      <protection locked="0"/>
    </xf>
    <xf numFmtId="10" fontId="12" fillId="7" borderId="2" xfId="0" applyNumberFormat="1" applyFont="1" applyFill="1" applyBorder="1" applyAlignment="1">
      <alignment horizontal="center" vertical="center" wrapText="1"/>
    </xf>
    <xf numFmtId="164" fontId="12" fillId="7" borderId="5" xfId="0" applyNumberFormat="1" applyFont="1" applyFill="1" applyBorder="1" applyAlignment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9" fillId="8" borderId="2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vertical="center" wrapText="1"/>
    </xf>
    <xf numFmtId="0" fontId="13" fillId="2" borderId="12" xfId="0" applyFont="1" applyFill="1" applyBorder="1" applyAlignment="1">
      <alignment horizontal="center"/>
    </xf>
    <xf numFmtId="165" fontId="13" fillId="2" borderId="3" xfId="0" applyNumberFormat="1" applyFont="1" applyFill="1" applyBorder="1" applyAlignment="1" applyProtection="1">
      <alignment horizontal="center"/>
      <protection locked="0"/>
    </xf>
    <xf numFmtId="49" fontId="13" fillId="2" borderId="22" xfId="0" applyNumberFormat="1" applyFont="1" applyFill="1" applyBorder="1" applyAlignment="1">
      <alignment horizontal="center"/>
    </xf>
    <xf numFmtId="0" fontId="13" fillId="8" borderId="2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10" fontId="13" fillId="2" borderId="20" xfId="0" applyNumberFormat="1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/>
      <protection locked="0"/>
    </xf>
    <xf numFmtId="10" fontId="13" fillId="2" borderId="3" xfId="0" applyNumberFormat="1" applyFont="1" applyFill="1" applyBorder="1" applyAlignment="1">
      <alignment horizontal="center"/>
    </xf>
    <xf numFmtId="164" fontId="13" fillId="2" borderId="20" xfId="0" applyNumberFormat="1" applyFont="1" applyFill="1" applyBorder="1" applyAlignment="1">
      <alignment horizontal="center"/>
    </xf>
    <xf numFmtId="0" fontId="13" fillId="2" borderId="1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165" fontId="13" fillId="5" borderId="0" xfId="0" applyNumberFormat="1" applyFont="1" applyFill="1" applyAlignment="1" applyProtection="1">
      <alignment horizontal="center"/>
      <protection locked="0"/>
    </xf>
    <xf numFmtId="49" fontId="13" fillId="5" borderId="0" xfId="0" applyNumberFormat="1" applyFont="1" applyFill="1" applyAlignment="1">
      <alignment horizontal="center"/>
    </xf>
    <xf numFmtId="10" fontId="13" fillId="5" borderId="0" xfId="0" applyNumberFormat="1" applyFont="1" applyFill="1" applyAlignment="1">
      <alignment horizontal="center"/>
    </xf>
    <xf numFmtId="0" fontId="13" fillId="5" borderId="0" xfId="0" applyFont="1" applyFill="1" applyAlignment="1" applyProtection="1">
      <alignment horizontal="center"/>
      <protection locked="0"/>
    </xf>
    <xf numFmtId="164" fontId="13" fillId="5" borderId="0" xfId="0" applyNumberFormat="1" applyFont="1" applyFill="1" applyAlignment="1">
      <alignment horizontal="center"/>
    </xf>
    <xf numFmtId="0" fontId="14" fillId="5" borderId="0" xfId="0" applyFont="1" applyFill="1"/>
    <xf numFmtId="165" fontId="14" fillId="5" borderId="0" xfId="0" applyNumberFormat="1" applyFont="1" applyFill="1" applyProtection="1">
      <protection locked="0"/>
    </xf>
    <xf numFmtId="0" fontId="14" fillId="5" borderId="0" xfId="0" applyFont="1" applyFill="1" applyProtection="1">
      <protection locked="0"/>
    </xf>
    <xf numFmtId="164" fontId="14" fillId="5" borderId="0" xfId="0" applyNumberFormat="1" applyFont="1" applyFill="1"/>
    <xf numFmtId="0" fontId="15" fillId="5" borderId="0" xfId="0" applyFont="1" applyFill="1" applyAlignment="1">
      <alignment horizontal="center"/>
    </xf>
    <xf numFmtId="0" fontId="18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center" vertical="center" wrapText="1"/>
    </xf>
    <xf numFmtId="0" fontId="15" fillId="6" borderId="23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4" fillId="5" borderId="25" xfId="0" applyFont="1" applyFill="1" applyBorder="1"/>
    <xf numFmtId="0" fontId="14" fillId="0" borderId="26" xfId="0" applyFont="1" applyBorder="1"/>
    <xf numFmtId="0" fontId="14" fillId="0" borderId="23" xfId="0" applyFont="1" applyBorder="1"/>
    <xf numFmtId="49" fontId="12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10" fontId="12" fillId="4" borderId="6" xfId="0" applyNumberFormat="1" applyFont="1" applyFill="1" applyBorder="1" applyAlignment="1">
      <alignment horizontal="center" vertical="center" wrapText="1"/>
    </xf>
    <xf numFmtId="10" fontId="12" fillId="4" borderId="5" xfId="0" applyNumberFormat="1" applyFont="1" applyFill="1" applyBorder="1" applyAlignment="1">
      <alignment horizontal="center" vertical="center" wrapText="1"/>
    </xf>
    <xf numFmtId="10" fontId="12" fillId="4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5" fillId="6" borderId="17" xfId="0" applyNumberFormat="1" applyFont="1" applyFill="1" applyBorder="1" applyAlignment="1">
      <alignment horizontal="center"/>
    </xf>
    <xf numFmtId="164" fontId="12" fillId="4" borderId="5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5" fillId="8" borderId="0" xfId="0" applyFont="1" applyFill="1" applyAlignment="1" applyProtection="1">
      <alignment horizontal="center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13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/>
    </xf>
    <xf numFmtId="10" fontId="13" fillId="2" borderId="4" xfId="0" applyNumberFormat="1" applyFont="1" applyFill="1" applyBorder="1" applyAlignment="1">
      <alignment horizontal="center"/>
    </xf>
    <xf numFmtId="0" fontId="13" fillId="2" borderId="18" xfId="0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/>
    <xf numFmtId="0" fontId="1" fillId="2" borderId="31" xfId="0" applyFont="1" applyFill="1" applyBorder="1"/>
    <xf numFmtId="0" fontId="0" fillId="8" borderId="31" xfId="0" applyFill="1" applyBorder="1"/>
    <xf numFmtId="0" fontId="2" fillId="8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166" fontId="12" fillId="4" borderId="8" xfId="0" applyNumberFormat="1" applyFont="1" applyFill="1" applyBorder="1" applyAlignment="1">
      <alignment horizontal="center" vertical="center" wrapText="1"/>
    </xf>
    <xf numFmtId="166" fontId="13" fillId="0" borderId="6" xfId="0" applyNumberFormat="1" applyFont="1" applyBorder="1" applyAlignment="1">
      <alignment horizontal="center"/>
    </xf>
    <xf numFmtId="166" fontId="13" fillId="2" borderId="6" xfId="0" applyNumberFormat="1" applyFont="1" applyFill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166" fontId="13" fillId="5" borderId="0" xfId="0" applyNumberFormat="1" applyFont="1" applyFill="1" applyAlignment="1">
      <alignment horizontal="center"/>
    </xf>
    <xf numFmtId="166" fontId="14" fillId="5" borderId="0" xfId="0" applyNumberFormat="1" applyFont="1" applyFill="1"/>
    <xf numFmtId="166" fontId="14" fillId="0" borderId="0" xfId="0" applyNumberFormat="1" applyFont="1"/>
    <xf numFmtId="165" fontId="1" fillId="2" borderId="2" xfId="0" applyNumberFormat="1" applyFont="1" applyFill="1" applyBorder="1" applyAlignment="1">
      <alignment horizontal="center"/>
    </xf>
    <xf numFmtId="165" fontId="12" fillId="4" borderId="28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 applyProtection="1">
      <alignment horizontal="center"/>
      <protection locked="0"/>
    </xf>
    <xf numFmtId="165" fontId="13" fillId="2" borderId="1" xfId="0" applyNumberFormat="1" applyFont="1" applyFill="1" applyBorder="1" applyAlignment="1">
      <alignment horizontal="center"/>
    </xf>
    <xf numFmtId="165" fontId="13" fillId="2" borderId="12" xfId="0" applyNumberFormat="1" applyFont="1" applyFill="1" applyBorder="1" applyAlignment="1">
      <alignment horizontal="center"/>
    </xf>
    <xf numFmtId="165" fontId="13" fillId="5" borderId="0" xfId="0" applyNumberFormat="1" applyFont="1" applyFill="1" applyAlignment="1">
      <alignment horizontal="center"/>
    </xf>
    <xf numFmtId="165" fontId="14" fillId="5" borderId="0" xfId="0" applyNumberFormat="1" applyFont="1" applyFill="1"/>
    <xf numFmtId="165" fontId="14" fillId="0" borderId="0" xfId="0" applyNumberFormat="1" applyFont="1"/>
    <xf numFmtId="49" fontId="14" fillId="5" borderId="0" xfId="0" applyNumberFormat="1" applyFont="1" applyFill="1"/>
    <xf numFmtId="49" fontId="14" fillId="0" borderId="0" xfId="0" applyNumberFormat="1" applyFont="1"/>
    <xf numFmtId="2" fontId="12" fillId="4" borderId="8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Border="1" applyAlignment="1" applyProtection="1">
      <alignment horizontal="center"/>
      <protection locked="0"/>
    </xf>
    <xf numFmtId="2" fontId="13" fillId="2" borderId="6" xfId="0" applyNumberFormat="1" applyFont="1" applyFill="1" applyBorder="1" applyAlignment="1">
      <alignment horizontal="center"/>
    </xf>
    <xf numFmtId="2" fontId="13" fillId="2" borderId="4" xfId="0" applyNumberFormat="1" applyFont="1" applyFill="1" applyBorder="1" applyAlignment="1">
      <alignment horizontal="center"/>
    </xf>
    <xf numFmtId="2" fontId="13" fillId="5" borderId="0" xfId="0" applyNumberFormat="1" applyFont="1" applyFill="1" applyAlignment="1">
      <alignment horizontal="center"/>
    </xf>
    <xf numFmtId="2" fontId="14" fillId="5" borderId="0" xfId="0" applyNumberFormat="1" applyFont="1" applyFill="1"/>
    <xf numFmtId="2" fontId="14" fillId="0" borderId="0" xfId="0" applyNumberFormat="1" applyFont="1"/>
    <xf numFmtId="1" fontId="12" fillId="4" borderId="10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 applyProtection="1">
      <alignment horizontal="center"/>
      <protection locked="0"/>
    </xf>
    <xf numFmtId="1" fontId="13" fillId="2" borderId="1" xfId="0" applyNumberFormat="1" applyFont="1" applyFill="1" applyBorder="1" applyAlignment="1">
      <alignment horizontal="center"/>
    </xf>
    <xf numFmtId="1" fontId="13" fillId="2" borderId="12" xfId="0" applyNumberFormat="1" applyFont="1" applyFill="1" applyBorder="1" applyAlignment="1">
      <alignment horizontal="center"/>
    </xf>
    <xf numFmtId="1" fontId="13" fillId="5" borderId="0" xfId="0" applyNumberFormat="1" applyFont="1" applyFill="1" applyAlignment="1">
      <alignment horizontal="center"/>
    </xf>
    <xf numFmtId="1" fontId="14" fillId="5" borderId="0" xfId="0" applyNumberFormat="1" applyFont="1" applyFill="1"/>
    <xf numFmtId="1" fontId="14" fillId="0" borderId="0" xfId="0" applyNumberFormat="1" applyFont="1"/>
    <xf numFmtId="2" fontId="13" fillId="0" borderId="6" xfId="0" applyNumberFormat="1" applyFont="1" applyBorder="1" applyAlignment="1">
      <alignment horizontal="center"/>
    </xf>
    <xf numFmtId="2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3" xfId="0" applyNumberFormat="1" applyFont="1" applyBorder="1" applyAlignment="1" applyProtection="1">
      <alignment horizontal="center"/>
      <protection locked="0"/>
    </xf>
    <xf numFmtId="2" fontId="13" fillId="2" borderId="13" xfId="0" applyNumberFormat="1" applyFont="1" applyFill="1" applyBorder="1" applyAlignment="1" applyProtection="1">
      <alignment horizontal="center"/>
      <protection locked="0"/>
    </xf>
    <xf numFmtId="2" fontId="13" fillId="2" borderId="22" xfId="0" applyNumberFormat="1" applyFont="1" applyFill="1" applyBorder="1" applyAlignment="1" applyProtection="1">
      <alignment horizontal="center"/>
      <protection locked="0"/>
    </xf>
    <xf numFmtId="2" fontId="13" fillId="5" borderId="0" xfId="0" applyNumberFormat="1" applyFont="1" applyFill="1" applyAlignment="1" applyProtection="1">
      <alignment horizontal="center"/>
      <protection locked="0"/>
    </xf>
    <xf numFmtId="2" fontId="14" fillId="5" borderId="0" xfId="0" applyNumberFormat="1" applyFont="1" applyFill="1" applyProtection="1">
      <protection locked="0"/>
    </xf>
    <xf numFmtId="2" fontId="14" fillId="0" borderId="0" xfId="0" applyNumberFormat="1" applyFont="1" applyProtection="1">
      <protection locked="0"/>
    </xf>
    <xf numFmtId="10" fontId="15" fillId="2" borderId="6" xfId="0" applyNumberFormat="1" applyFont="1" applyFill="1" applyBorder="1" applyAlignment="1">
      <alignment horizontal="center"/>
    </xf>
    <xf numFmtId="10" fontId="14" fillId="5" borderId="0" xfId="0" applyNumberFormat="1" applyFont="1" applyFill="1"/>
    <xf numFmtId="10" fontId="14" fillId="0" borderId="0" xfId="0" applyNumberFormat="1" applyFont="1"/>
    <xf numFmtId="2" fontId="15" fillId="2" borderId="2" xfId="0" applyNumberFormat="1" applyFont="1" applyFill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10" fontId="15" fillId="2" borderId="1" xfId="0" applyNumberFormat="1" applyFont="1" applyFill="1" applyBorder="1" applyAlignment="1">
      <alignment horizontal="center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2" fontId="1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6" xfId="0" applyNumberFormat="1" applyFont="1" applyFill="1" applyBorder="1" applyAlignment="1" applyProtection="1">
      <alignment horizontal="center"/>
      <protection locked="0"/>
    </xf>
    <xf numFmtId="2" fontId="13" fillId="2" borderId="4" xfId="0" applyNumberFormat="1" applyFont="1" applyFill="1" applyBorder="1" applyAlignment="1" applyProtection="1">
      <alignment horizontal="center"/>
      <protection locked="0"/>
    </xf>
    <xf numFmtId="2" fontId="15" fillId="2" borderId="6" xfId="0" applyNumberFormat="1" applyFont="1" applyFill="1" applyBorder="1" applyAlignment="1" applyProtection="1">
      <alignment horizontal="center"/>
      <protection locked="0"/>
    </xf>
    <xf numFmtId="2" fontId="15" fillId="2" borderId="21" xfId="0" applyNumberFormat="1" applyFont="1" applyFill="1" applyBorder="1" applyAlignment="1">
      <alignment horizontal="center"/>
    </xf>
    <xf numFmtId="2" fontId="12" fillId="4" borderId="21" xfId="0" applyNumberFormat="1" applyFont="1" applyFill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center"/>
    </xf>
    <xf numFmtId="2" fontId="13" fillId="2" borderId="21" xfId="0" applyNumberFormat="1" applyFont="1" applyFill="1" applyBorder="1" applyAlignment="1">
      <alignment horizontal="center"/>
    </xf>
    <xf numFmtId="2" fontId="13" fillId="2" borderId="29" xfId="0" applyNumberFormat="1" applyFont="1" applyFill="1" applyBorder="1" applyAlignment="1">
      <alignment horizontal="center"/>
    </xf>
    <xf numFmtId="2" fontId="14" fillId="0" borderId="30" xfId="0" applyNumberFormat="1" applyFont="1" applyBorder="1"/>
    <xf numFmtId="2" fontId="14" fillId="0" borderId="21" xfId="0" applyNumberFormat="1" applyFont="1" applyBorder="1"/>
    <xf numFmtId="49" fontId="15" fillId="8" borderId="0" xfId="0" applyNumberFormat="1" applyFont="1" applyFill="1" applyAlignment="1" applyProtection="1">
      <alignment horizontal="center"/>
      <protection locked="0"/>
    </xf>
    <xf numFmtId="49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/>
      <protection locked="0"/>
    </xf>
    <xf numFmtId="49" fontId="13" fillId="2" borderId="5" xfId="0" applyNumberFormat="1" applyFont="1" applyFill="1" applyBorder="1" applyAlignment="1" applyProtection="1">
      <alignment horizontal="center"/>
      <protection locked="0"/>
    </xf>
    <xf numFmtId="49" fontId="13" fillId="2" borderId="20" xfId="0" applyNumberFormat="1" applyFont="1" applyFill="1" applyBorder="1" applyAlignment="1" applyProtection="1">
      <alignment horizontal="center"/>
      <protection locked="0"/>
    </xf>
    <xf numFmtId="49" fontId="13" fillId="5" borderId="0" xfId="0" applyNumberFormat="1" applyFont="1" applyFill="1" applyAlignment="1" applyProtection="1">
      <alignment horizontal="center"/>
      <protection locked="0"/>
    </xf>
    <xf numFmtId="49" fontId="14" fillId="5" borderId="0" xfId="0" applyNumberFormat="1" applyFont="1" applyFill="1" applyProtection="1">
      <protection locked="0"/>
    </xf>
    <xf numFmtId="49" fontId="14" fillId="0" borderId="0" xfId="0" applyNumberFormat="1" applyFont="1" applyProtection="1">
      <protection locked="0"/>
    </xf>
    <xf numFmtId="0" fontId="19" fillId="2" borderId="0" xfId="0" applyFont="1" applyFill="1" applyAlignment="1">
      <alignment vertical="top" wrapText="1"/>
    </xf>
    <xf numFmtId="2" fontId="0" fillId="8" borderId="0" xfId="0" applyNumberFormat="1" applyFill="1" applyAlignment="1">
      <alignment vertical="center"/>
    </xf>
    <xf numFmtId="0" fontId="20" fillId="2" borderId="15" xfId="0" applyFont="1" applyFill="1" applyBorder="1" applyAlignment="1">
      <alignment horizontal="left"/>
    </xf>
    <xf numFmtId="0" fontId="1" fillId="6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2" fontId="16" fillId="2" borderId="19" xfId="0" applyNumberFormat="1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top" wrapText="1"/>
    </xf>
    <xf numFmtId="2" fontId="1" fillId="2" borderId="19" xfId="0" applyNumberFormat="1" applyFont="1" applyFill="1" applyBorder="1" applyAlignment="1">
      <alignment horizontal="center" vertical="center"/>
    </xf>
    <xf numFmtId="2" fontId="0" fillId="0" borderId="19" xfId="0" applyNumberFormat="1" applyBorder="1" applyAlignment="1">
      <alignment vertical="center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left"/>
    </xf>
    <xf numFmtId="0" fontId="0" fillId="0" borderId="19" xfId="0" applyBorder="1" applyAlignment="1">
      <alignment horizontal="left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0" fillId="0" borderId="19" xfId="0" applyNumberFormat="1" applyBorder="1" applyProtection="1">
      <protection locked="0"/>
    </xf>
    <xf numFmtId="0" fontId="1" fillId="2" borderId="19" xfId="0" applyFont="1" applyFill="1" applyBorder="1" applyAlignment="1">
      <alignment horizontal="center"/>
    </xf>
    <xf numFmtId="0" fontId="0" fillId="0" borderId="19" xfId="0" applyBorder="1"/>
    <xf numFmtId="2" fontId="1" fillId="2" borderId="19" xfId="0" applyNumberFormat="1" applyFont="1" applyFill="1" applyBorder="1" applyAlignment="1">
      <alignment horizontal="center"/>
    </xf>
    <xf numFmtId="2" fontId="0" fillId="0" borderId="19" xfId="0" applyNumberFormat="1" applyBorder="1"/>
    <xf numFmtId="0" fontId="1" fillId="5" borderId="0" xfId="0" applyFont="1" applyFill="1" applyAlignment="1">
      <alignment horizontal="center"/>
    </xf>
    <xf numFmtId="0" fontId="0" fillId="5" borderId="0" xfId="0" applyFill="1"/>
  </cellXfs>
  <cellStyles count="1">
    <cellStyle name="Normal" xfId="0" builtinId="0"/>
  </cellStyles>
  <dxfs count="34">
    <dxf>
      <font>
        <condense val="0"/>
        <extend val="0"/>
        <color indexed="9"/>
      </font>
      <fill>
        <patternFill patternType="solid">
          <fgColor rgb="FFCCCCCC"/>
          <bgColor rgb="FFCCCCCC"/>
        </patternFill>
      </fill>
    </dxf>
    <dxf>
      <font>
        <condense val="0"/>
        <extend val="0"/>
        <color rgb="FF6AA84F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ont>
        <condense val="0"/>
        <extend val="0"/>
        <color rgb="FFCC0000"/>
      </font>
      <fill>
        <patternFill patternType="solid">
          <fgColor rgb="FFCCCCCC"/>
          <bgColor rgb="FFCCCCCC"/>
        </patternFill>
      </fill>
    </dxf>
    <dxf>
      <font>
        <condense val="0"/>
        <extend val="0"/>
        <color rgb="FF6AA84F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ont>
        <condense val="0"/>
        <extend val="0"/>
        <color rgb="FF6AA84F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ont>
        <condense val="0"/>
        <extend val="0"/>
        <color rgb="FFCC0000"/>
      </font>
      <fill>
        <patternFill patternType="solid">
          <fgColor rgb="FFCCCCCC"/>
          <bgColor rgb="FFCCCCCC"/>
        </patternFill>
      </fill>
    </dxf>
    <dxf>
      <font>
        <condense val="0"/>
        <extend val="0"/>
        <color indexed="8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ont>
        <condense val="0"/>
        <extend val="0"/>
        <color rgb="FF6AA84F"/>
      </font>
      <fill>
        <patternFill patternType="solid">
          <fgColor indexed="8"/>
          <bgColor indexed="8"/>
        </patternFill>
      </fill>
    </dxf>
    <dxf>
      <font>
        <condense val="0"/>
        <extend val="0"/>
        <color rgb="FFCC0000"/>
      </font>
      <fill>
        <patternFill patternType="solid">
          <fgColor indexed="8"/>
          <bgColor indexed="8"/>
        </patternFill>
      </fill>
    </dxf>
    <dxf>
      <font>
        <condense val="0"/>
        <extend val="0"/>
        <color rgb="FFCC0000"/>
      </font>
      <fill>
        <patternFill patternType="solid">
          <fgColor indexed="8"/>
          <bgColor indexed="8"/>
        </patternFill>
      </fill>
    </dxf>
    <dxf>
      <font>
        <condense val="0"/>
        <extend val="0"/>
        <color rgb="FF6AA84F"/>
      </font>
      <fill>
        <patternFill patternType="solid">
          <fgColor indexed="8"/>
          <bgColor indexed="8"/>
        </patternFill>
      </fill>
    </dxf>
    <dxf>
      <font>
        <condense val="0"/>
        <extend val="0"/>
        <color indexed="8"/>
      </font>
      <fill>
        <patternFill patternType="solid">
          <fgColor rgb="FFD9D9D9"/>
          <bgColor rgb="FFD9D9D9"/>
        </patternFill>
      </fill>
    </dxf>
    <dxf>
      <font>
        <condense val="0"/>
        <extend val="0"/>
        <color indexed="9"/>
      </font>
      <fill>
        <patternFill patternType="solid">
          <fgColor rgb="FFCCCCCC"/>
          <bgColor rgb="FFCCCCCC"/>
        </patternFill>
      </fill>
    </dxf>
    <dxf>
      <font>
        <condense val="0"/>
        <extend val="0"/>
        <color rgb="FFCC0000"/>
      </font>
      <fill>
        <patternFill patternType="solid">
          <fgColor rgb="FFCCCCCC"/>
          <bgColor rgb="FFCCCCCC"/>
        </patternFill>
      </fill>
    </dxf>
    <dxf>
      <font>
        <condense val="0"/>
        <extend val="0"/>
        <color rgb="FF6AA84F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ont>
        <condense val="0"/>
        <extend val="0"/>
        <color indexed="8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ont>
        <condense val="0"/>
        <extend val="0"/>
        <color indexed="9"/>
      </font>
      <fill>
        <patternFill patternType="solid">
          <fgColor rgb="FFCCCCCC"/>
          <bgColor rgb="FFCCCCCC"/>
        </patternFill>
      </fill>
    </dxf>
    <dxf>
      <font>
        <condense val="0"/>
        <extend val="0"/>
        <color rgb="FFCC0000"/>
      </font>
      <fill>
        <patternFill patternType="solid">
          <fgColor rgb="FFCCCCCC"/>
          <bgColor rgb="FFCCCCCC"/>
        </patternFill>
      </fill>
    </dxf>
    <dxf>
      <font>
        <condense val="0"/>
        <extend val="0"/>
        <color rgb="FF6AA84F"/>
      </font>
      <fill>
        <patternFill patternType="solid">
          <fgColor rgb="FFCCCCCC"/>
          <bgColor rgb="FFCCCCCC"/>
        </patternFill>
      </fill>
    </dxf>
    <dxf>
      <font>
        <condense val="0"/>
        <extend val="0"/>
        <color rgb="FFCC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12700</xdr:rowOff>
    </xdr:from>
    <xdr:to>
      <xdr:col>1</xdr:col>
      <xdr:colOff>469900</xdr:colOff>
      <xdr:row>1</xdr:row>
      <xdr:rowOff>241300</xdr:rowOff>
    </xdr:to>
    <xdr:pic>
      <xdr:nvPicPr>
        <xdr:cNvPr id="1025" name="image1.png">
          <a:extLst>
            <a:ext uri="{FF2B5EF4-FFF2-40B4-BE49-F238E27FC236}">
              <a16:creationId xmlns:a16="http://schemas.microsoft.com/office/drawing/2014/main" id="{8363DB7B-E938-6D02-87C3-A9E0AA7A78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70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0</xdr:rowOff>
    </xdr:from>
    <xdr:to>
      <xdr:col>1</xdr:col>
      <xdr:colOff>393700</xdr:colOff>
      <xdr:row>2</xdr:row>
      <xdr:rowOff>0</xdr:rowOff>
    </xdr:to>
    <xdr:pic>
      <xdr:nvPicPr>
        <xdr:cNvPr id="2049" name="image1.png">
          <a:extLst>
            <a:ext uri="{FF2B5EF4-FFF2-40B4-BE49-F238E27FC236}">
              <a16:creationId xmlns:a16="http://schemas.microsoft.com/office/drawing/2014/main" id="{DAA9F5D5-1323-52C4-55EF-5C74E0C348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5334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0</xdr:rowOff>
    </xdr:from>
    <xdr:to>
      <xdr:col>0</xdr:col>
      <xdr:colOff>851925</xdr:colOff>
      <xdr:row>3</xdr:row>
      <xdr:rowOff>98716</xdr:rowOff>
    </xdr:to>
    <xdr:pic>
      <xdr:nvPicPr>
        <xdr:cNvPr id="3073" name="image1.png">
          <a:extLst>
            <a:ext uri="{FF2B5EF4-FFF2-40B4-BE49-F238E27FC236}">
              <a16:creationId xmlns:a16="http://schemas.microsoft.com/office/drawing/2014/main" id="{B1DBAE4B-06BA-B13E-DB92-90E9A96B9B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0"/>
          <a:ext cx="712225" cy="713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103909</xdr:colOff>
      <xdr:row>12</xdr:row>
      <xdr:rowOff>63872</xdr:rowOff>
    </xdr:from>
    <xdr:to>
      <xdr:col>7</xdr:col>
      <xdr:colOff>1415293</xdr:colOff>
      <xdr:row>20</xdr:row>
      <xdr:rowOff>74444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293BEB-913E-BD28-EF1D-E2146B5B9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2364" y="2927145"/>
          <a:ext cx="6518384" cy="1880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V4267"/>
  <sheetViews>
    <sheetView zoomScale="91" zoomScaleNormal="100" workbookViewId="0">
      <selection activeCell="Q8" sqref="Q8"/>
    </sheetView>
    <sheetView tabSelected="1" topLeftCell="A2" zoomScale="75" workbookViewId="1">
      <selection activeCell="H16" sqref="H16"/>
    </sheetView>
  </sheetViews>
  <sheetFormatPr baseColWidth="10" defaultColWidth="12.6640625" defaultRowHeight="15.75" customHeight="1"/>
  <cols>
    <col min="1" max="1" width="8.83203125" style="13" customWidth="1"/>
    <col min="2" max="2" width="20.6640625" style="39" customWidth="1"/>
    <col min="3" max="3" width="23" style="13" customWidth="1"/>
    <col min="4" max="4" width="20" style="13" customWidth="1"/>
    <col min="5" max="5" width="7.83203125" style="13" bestFit="1" customWidth="1"/>
    <col min="6" max="6" width="16.33203125" style="13" customWidth="1"/>
    <col min="7" max="7" width="7.6640625" style="13" bestFit="1" customWidth="1"/>
    <col min="8" max="8" width="21.1640625" style="13" customWidth="1"/>
    <col min="9" max="9" width="13.83203125" style="13" customWidth="1"/>
    <col min="10" max="10" width="14.83203125" style="13" customWidth="1"/>
    <col min="11" max="11" width="24.6640625" style="13" customWidth="1"/>
    <col min="12" max="12" width="20.6640625" style="13" customWidth="1"/>
    <col min="13" max="13" width="14.6640625" style="46" customWidth="1"/>
    <col min="14" max="14" width="14.6640625" style="13" customWidth="1"/>
    <col min="15" max="15" width="18.1640625" style="13" customWidth="1"/>
    <col min="16" max="16" width="14.6640625" style="35" customWidth="1"/>
    <col min="17" max="17" width="14.83203125" style="46" customWidth="1"/>
    <col min="18" max="18" width="15.1640625" style="13" customWidth="1"/>
    <col min="19" max="19" width="12" style="99" customWidth="1"/>
    <col min="20" max="20" width="22.6640625" style="46" customWidth="1"/>
    <col min="21" max="21" width="82.6640625" style="46" bestFit="1" customWidth="1"/>
    <col min="22" max="22" width="12.6640625" style="13"/>
    <col min="23" max="74" width="12.6640625" style="84"/>
    <col min="75" max="16384" width="12.6640625" style="13"/>
  </cols>
  <sheetData>
    <row r="1" spans="1:74" s="26" customFormat="1" ht="18" customHeight="1" thickTop="1" thickBot="1">
      <c r="A1" s="23"/>
      <c r="B1" s="36"/>
      <c r="C1" s="200" t="s">
        <v>0</v>
      </c>
      <c r="D1" s="200"/>
      <c r="E1" s="200"/>
      <c r="F1" s="200"/>
      <c r="G1" s="201">
        <f>SUM(S:S)</f>
        <v>29000</v>
      </c>
      <c r="H1" s="201"/>
      <c r="I1" s="202" t="s">
        <v>35</v>
      </c>
      <c r="J1" s="203"/>
      <c r="K1" s="203"/>
      <c r="L1" s="204">
        <f>SUM(H4:H503)</f>
        <v>0</v>
      </c>
      <c r="M1" s="44"/>
      <c r="N1" s="24"/>
      <c r="O1" s="23"/>
      <c r="P1" s="32"/>
      <c r="Q1" s="44"/>
      <c r="R1" s="24"/>
      <c r="S1" s="91"/>
      <c r="T1" s="44"/>
      <c r="U1" s="47"/>
      <c r="V1" s="25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</row>
    <row r="2" spans="1:74" s="26" customFormat="1" ht="22.5" customHeight="1" thickTop="1" thickBot="1">
      <c r="A2" s="23"/>
      <c r="B2" s="36"/>
      <c r="C2" s="200"/>
      <c r="D2" s="200"/>
      <c r="E2" s="200"/>
      <c r="F2" s="200"/>
      <c r="G2" s="201"/>
      <c r="H2" s="201"/>
      <c r="I2" s="203"/>
      <c r="J2" s="203"/>
      <c r="K2" s="203"/>
      <c r="L2" s="204"/>
      <c r="M2" s="44"/>
      <c r="N2" s="24"/>
      <c r="O2" s="23"/>
      <c r="P2" s="32"/>
      <c r="Q2" s="44"/>
      <c r="R2" s="24"/>
      <c r="S2" s="91"/>
      <c r="T2" s="44"/>
      <c r="U2" s="47"/>
      <c r="V2" s="25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</row>
    <row r="3" spans="1:74" s="65" customFormat="1" ht="81" customHeight="1" thickTop="1">
      <c r="A3" s="49" t="s">
        <v>36</v>
      </c>
      <c r="B3" s="50" t="s">
        <v>1</v>
      </c>
      <c r="C3" s="51" t="s">
        <v>2</v>
      </c>
      <c r="D3" s="52" t="s">
        <v>3</v>
      </c>
      <c r="E3" s="53" t="s">
        <v>10</v>
      </c>
      <c r="F3" s="54" t="s">
        <v>26</v>
      </c>
      <c r="G3" s="55" t="s">
        <v>40</v>
      </c>
      <c r="H3" s="56" t="s">
        <v>27</v>
      </c>
      <c r="I3" s="54" t="s">
        <v>28</v>
      </c>
      <c r="J3" s="54" t="s">
        <v>5</v>
      </c>
      <c r="K3" s="57" t="s">
        <v>29</v>
      </c>
      <c r="L3" s="58" t="s">
        <v>34</v>
      </c>
      <c r="M3" s="59" t="s">
        <v>30</v>
      </c>
      <c r="N3" s="60" t="s">
        <v>6</v>
      </c>
      <c r="O3" s="49" t="s">
        <v>31</v>
      </c>
      <c r="P3" s="61" t="s">
        <v>41</v>
      </c>
      <c r="Q3" s="59" t="s">
        <v>32</v>
      </c>
      <c r="R3" s="60" t="s">
        <v>42</v>
      </c>
      <c r="S3" s="92" t="s">
        <v>33</v>
      </c>
      <c r="T3" s="62" t="s">
        <v>7</v>
      </c>
      <c r="U3" s="63" t="s">
        <v>8</v>
      </c>
      <c r="V3" s="64"/>
      <c r="W3" s="89"/>
      <c r="X3" s="89"/>
      <c r="Y3" s="89"/>
      <c r="Z3" s="89"/>
      <c r="AA3" s="89"/>
      <c r="AB3" s="89"/>
      <c r="AC3" s="89"/>
      <c r="AD3" s="89"/>
      <c r="AE3" s="89"/>
      <c r="AF3" s="90"/>
      <c r="AG3" s="90"/>
      <c r="AH3" s="90"/>
      <c r="AI3" s="90"/>
      <c r="AJ3" s="89"/>
      <c r="AK3" s="89"/>
      <c r="AL3" s="89"/>
      <c r="AM3" s="89"/>
      <c r="AN3" s="89"/>
      <c r="AO3" s="89"/>
      <c r="AP3" s="89"/>
      <c r="AQ3" s="89"/>
      <c r="AR3" s="89"/>
      <c r="AS3" s="90"/>
      <c r="AT3" s="90"/>
      <c r="AU3" s="90"/>
      <c r="AV3" s="90"/>
      <c r="AW3" s="89"/>
      <c r="AX3" s="89"/>
      <c r="AY3" s="89"/>
      <c r="AZ3" s="89"/>
      <c r="BA3" s="89"/>
      <c r="BB3" s="89"/>
      <c r="BC3" s="89"/>
      <c r="BD3" s="89"/>
      <c r="BE3" s="89"/>
      <c r="BF3" s="90"/>
      <c r="BG3" s="90"/>
      <c r="BH3" s="90"/>
      <c r="BI3" s="90"/>
      <c r="BJ3" s="89"/>
      <c r="BK3" s="89"/>
      <c r="BL3" s="89"/>
      <c r="BM3" s="89"/>
      <c r="BN3" s="89"/>
      <c r="BO3" s="89"/>
      <c r="BP3" s="89"/>
      <c r="BQ3" s="89"/>
      <c r="BR3" s="89"/>
      <c r="BS3" s="90"/>
      <c r="BT3" s="90"/>
      <c r="BU3" s="90"/>
      <c r="BV3" s="90"/>
    </row>
    <row r="4" spans="1:74" ht="19">
      <c r="A4" s="14">
        <v>1</v>
      </c>
      <c r="B4" s="37">
        <v>45139</v>
      </c>
      <c r="C4" s="40" t="s">
        <v>9</v>
      </c>
      <c r="D4" s="41" t="s">
        <v>57</v>
      </c>
      <c r="E4" s="15" t="s">
        <v>10</v>
      </c>
      <c r="F4" s="43">
        <v>2600</v>
      </c>
      <c r="G4" s="41">
        <v>50</v>
      </c>
      <c r="H4" s="16">
        <f t="shared" ref="H4:H259" si="0">IF(F4="","",IF(Q4="",(F4*G4),0))</f>
        <v>0</v>
      </c>
      <c r="I4" s="43">
        <v>2500</v>
      </c>
      <c r="J4" s="17">
        <f t="shared" ref="J4:J258" si="1">IF(I4="","",(F4-I4)/F4)</f>
        <v>3.8461538461538464E-2</v>
      </c>
      <c r="K4" s="14">
        <f t="shared" ref="K4:K258" si="2">IF(I4="","",IF(I4&lt;F4,(F4-I4)*G4,(I4-F4)*G4))</f>
        <v>5000</v>
      </c>
      <c r="L4" s="18">
        <f>IF(K4="","",K4/SUMMARY!$D$1)</f>
        <v>0.01</v>
      </c>
      <c r="M4" s="43">
        <v>2800</v>
      </c>
      <c r="N4" s="19">
        <f t="shared" ref="N4:N258" si="3">IF(M4="","",(M4-F4)/F4)</f>
        <v>7.6923076923076927E-2</v>
      </c>
      <c r="O4" s="14">
        <f t="shared" ref="O4:O258" si="4">IF(M4="","",IF(M4&gt;F4,(M4-F4)*G4,(F4-M4)*G4))</f>
        <v>10000</v>
      </c>
      <c r="P4" s="33">
        <f>IF(M4="","",O4/K4)</f>
        <v>2</v>
      </c>
      <c r="Q4" s="43">
        <v>2780</v>
      </c>
      <c r="R4" s="19">
        <f t="shared" ref="R4:R258" si="5">IF(Q4="","",IF(M4&gt;F4,(Q4-F4)/F4,(F4-Q4)/F4))</f>
        <v>6.9230769230769235E-2</v>
      </c>
      <c r="S4" s="93">
        <f t="shared" ref="S4:S258" si="6">IF(Q4=0,"",IF(F4&lt;M4,(Q4-F4)*G4,(F4-Q4)*G4))</f>
        <v>9000</v>
      </c>
      <c r="T4" s="43" t="s">
        <v>11</v>
      </c>
      <c r="U4" s="41"/>
      <c r="V4" s="12"/>
      <c r="AF4" s="78"/>
      <c r="AG4" s="78"/>
      <c r="AH4" s="78"/>
      <c r="AI4" s="78"/>
      <c r="AS4" s="78"/>
      <c r="AT4" s="78"/>
      <c r="AU4" s="78"/>
      <c r="AV4" s="78"/>
      <c r="BF4" s="78"/>
      <c r="BG4" s="78"/>
      <c r="BH4" s="78"/>
      <c r="BI4" s="78"/>
      <c r="BS4" s="78"/>
      <c r="BT4" s="78"/>
      <c r="BU4" s="78"/>
      <c r="BV4" s="78"/>
    </row>
    <row r="5" spans="1:74" ht="19">
      <c r="A5" s="14">
        <v>2</v>
      </c>
      <c r="B5" s="37">
        <v>45140</v>
      </c>
      <c r="C5" s="40" t="s">
        <v>49</v>
      </c>
      <c r="D5" s="41" t="s">
        <v>57</v>
      </c>
      <c r="E5" s="15" t="s">
        <v>10</v>
      </c>
      <c r="F5" s="43">
        <v>600</v>
      </c>
      <c r="G5" s="41">
        <v>50</v>
      </c>
      <c r="H5" s="16">
        <f t="shared" si="0"/>
        <v>0</v>
      </c>
      <c r="I5" s="43">
        <v>500</v>
      </c>
      <c r="J5" s="17">
        <f t="shared" si="1"/>
        <v>0.16666666666666666</v>
      </c>
      <c r="K5" s="14">
        <f t="shared" si="2"/>
        <v>5000</v>
      </c>
      <c r="L5" s="18">
        <f>IF(K5="","",K5/SUMMARY!$D$1)</f>
        <v>0.01</v>
      </c>
      <c r="M5" s="43">
        <v>750</v>
      </c>
      <c r="N5" s="19">
        <f t="shared" si="3"/>
        <v>0.25</v>
      </c>
      <c r="O5" s="14">
        <f t="shared" si="4"/>
        <v>7500</v>
      </c>
      <c r="P5" s="33">
        <f t="shared" ref="P5:P259" si="7">IF(M5="","",O5/K5)</f>
        <v>1.5</v>
      </c>
      <c r="Q5" s="43">
        <v>740</v>
      </c>
      <c r="R5" s="19">
        <f t="shared" si="5"/>
        <v>0.23333333333333334</v>
      </c>
      <c r="S5" s="93">
        <f t="shared" si="6"/>
        <v>7000</v>
      </c>
      <c r="T5" s="43" t="s">
        <v>11</v>
      </c>
      <c r="U5" s="41"/>
      <c r="V5" s="12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</row>
    <row r="6" spans="1:74" ht="19">
      <c r="A6" s="14">
        <v>3</v>
      </c>
      <c r="B6" s="37">
        <v>45143</v>
      </c>
      <c r="C6" s="40" t="s">
        <v>55</v>
      </c>
      <c r="D6" s="41" t="s">
        <v>57</v>
      </c>
      <c r="E6" s="15" t="s">
        <v>10</v>
      </c>
      <c r="F6" s="43">
        <v>800</v>
      </c>
      <c r="G6" s="41">
        <v>100</v>
      </c>
      <c r="H6" s="16">
        <f t="shared" si="0"/>
        <v>0</v>
      </c>
      <c r="I6" s="43">
        <v>700</v>
      </c>
      <c r="J6" s="17">
        <f t="shared" si="1"/>
        <v>0.125</v>
      </c>
      <c r="K6" s="14">
        <f t="shared" si="2"/>
        <v>10000</v>
      </c>
      <c r="L6" s="18">
        <f>IF(K6="","",K6/SUMMARY!$D$1)</f>
        <v>0.02</v>
      </c>
      <c r="M6" s="43">
        <v>1000</v>
      </c>
      <c r="N6" s="19">
        <f t="shared" si="3"/>
        <v>0.25</v>
      </c>
      <c r="O6" s="14">
        <f t="shared" si="4"/>
        <v>20000</v>
      </c>
      <c r="P6" s="33">
        <f t="shared" si="7"/>
        <v>2</v>
      </c>
      <c r="Q6" s="43">
        <v>980</v>
      </c>
      <c r="R6" s="19">
        <f t="shared" si="5"/>
        <v>0.22500000000000001</v>
      </c>
      <c r="S6" s="93">
        <f t="shared" si="6"/>
        <v>18000</v>
      </c>
      <c r="T6" s="43" t="s">
        <v>54</v>
      </c>
      <c r="U6" s="41"/>
      <c r="V6" s="12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</row>
    <row r="7" spans="1:74" ht="19">
      <c r="A7" s="14">
        <v>4</v>
      </c>
      <c r="B7" s="37">
        <v>45146</v>
      </c>
      <c r="C7" s="40" t="s">
        <v>56</v>
      </c>
      <c r="D7" s="41" t="s">
        <v>57</v>
      </c>
      <c r="E7" s="15" t="s">
        <v>10</v>
      </c>
      <c r="F7" s="43">
        <v>1500</v>
      </c>
      <c r="G7" s="41">
        <v>50</v>
      </c>
      <c r="H7" s="16">
        <f t="shared" si="0"/>
        <v>0</v>
      </c>
      <c r="I7" s="43">
        <v>1400</v>
      </c>
      <c r="J7" s="17">
        <f t="shared" si="1"/>
        <v>6.6666666666666666E-2</v>
      </c>
      <c r="K7" s="14">
        <f t="shared" si="2"/>
        <v>5000</v>
      </c>
      <c r="L7" s="18">
        <f>IF(K7="","",K7/SUMMARY!$D$1)</f>
        <v>0.01</v>
      </c>
      <c r="M7" s="43">
        <v>1700</v>
      </c>
      <c r="N7" s="19">
        <f t="shared" si="3"/>
        <v>0.13333333333333333</v>
      </c>
      <c r="O7" s="14">
        <f t="shared" si="4"/>
        <v>10000</v>
      </c>
      <c r="P7" s="33">
        <f t="shared" si="7"/>
        <v>2</v>
      </c>
      <c r="Q7" s="43">
        <v>1400</v>
      </c>
      <c r="R7" s="19">
        <f t="shared" si="5"/>
        <v>-6.6666666666666666E-2</v>
      </c>
      <c r="S7" s="93">
        <f t="shared" si="6"/>
        <v>-5000</v>
      </c>
      <c r="T7" s="43" t="s">
        <v>58</v>
      </c>
      <c r="U7" s="41"/>
      <c r="V7" s="12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</row>
    <row r="8" spans="1:74" ht="19">
      <c r="A8" s="14">
        <v>5</v>
      </c>
      <c r="B8" s="37"/>
      <c r="C8" s="40"/>
      <c r="D8" s="41"/>
      <c r="E8" s="15" t="s">
        <v>10</v>
      </c>
      <c r="F8" s="43"/>
      <c r="G8" s="41"/>
      <c r="H8" s="16" t="str">
        <f t="shared" si="0"/>
        <v/>
      </c>
      <c r="I8" s="43"/>
      <c r="J8" s="17" t="str">
        <f t="shared" si="1"/>
        <v/>
      </c>
      <c r="K8" s="14" t="str">
        <f t="shared" si="2"/>
        <v/>
      </c>
      <c r="L8" s="18" t="str">
        <f>IF(K8="","",K8/SUMMARY!$D$1)</f>
        <v/>
      </c>
      <c r="M8" s="43"/>
      <c r="N8" s="19" t="str">
        <f t="shared" si="3"/>
        <v/>
      </c>
      <c r="O8" s="14" t="str">
        <f t="shared" si="4"/>
        <v/>
      </c>
      <c r="P8" s="33" t="str">
        <f t="shared" si="7"/>
        <v/>
      </c>
      <c r="Q8" s="43"/>
      <c r="R8" s="19" t="str">
        <f t="shared" si="5"/>
        <v/>
      </c>
      <c r="S8" s="93" t="str">
        <f t="shared" si="6"/>
        <v/>
      </c>
      <c r="T8" s="43"/>
      <c r="U8" s="41"/>
      <c r="V8" s="12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</row>
    <row r="9" spans="1:74" ht="19">
      <c r="A9" s="14">
        <v>6</v>
      </c>
      <c r="B9" s="37"/>
      <c r="C9" s="40"/>
      <c r="D9" s="41"/>
      <c r="E9" s="15" t="s">
        <v>10</v>
      </c>
      <c r="F9" s="43"/>
      <c r="G9" s="41"/>
      <c r="H9" s="16" t="str">
        <f>IF(F9="","",IF(Q9="",(F9*G9),0))</f>
        <v/>
      </c>
      <c r="I9" s="43"/>
      <c r="J9" s="17" t="str">
        <f t="shared" si="1"/>
        <v/>
      </c>
      <c r="K9" s="14" t="str">
        <f t="shared" si="2"/>
        <v/>
      </c>
      <c r="L9" s="18" t="str">
        <f>IF(K9="","",K9/SUMMARY!$D$1)</f>
        <v/>
      </c>
      <c r="M9" s="43"/>
      <c r="N9" s="19" t="str">
        <f t="shared" si="3"/>
        <v/>
      </c>
      <c r="O9" s="14" t="str">
        <f t="shared" si="4"/>
        <v/>
      </c>
      <c r="P9" s="33" t="str">
        <f t="shared" si="7"/>
        <v/>
      </c>
      <c r="Q9" s="43"/>
      <c r="R9" s="19" t="str">
        <f t="shared" si="5"/>
        <v/>
      </c>
      <c r="S9" s="93" t="str">
        <f t="shared" si="6"/>
        <v/>
      </c>
      <c r="T9" s="43"/>
      <c r="U9" s="41"/>
      <c r="V9" s="12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</row>
    <row r="10" spans="1:74" ht="19">
      <c r="A10" s="14">
        <v>7</v>
      </c>
      <c r="B10" s="37"/>
      <c r="C10" s="40"/>
      <c r="D10" s="41"/>
      <c r="E10" s="15" t="s">
        <v>10</v>
      </c>
      <c r="F10" s="43"/>
      <c r="G10" s="41"/>
      <c r="H10" s="16" t="str">
        <f t="shared" si="0"/>
        <v/>
      </c>
      <c r="I10" s="43"/>
      <c r="J10" s="17" t="str">
        <f t="shared" si="1"/>
        <v/>
      </c>
      <c r="K10" s="14" t="str">
        <f t="shared" si="2"/>
        <v/>
      </c>
      <c r="L10" s="18" t="str">
        <f>IF(K10="","",K10/SUMMARY!$D$1)</f>
        <v/>
      </c>
      <c r="M10" s="43"/>
      <c r="N10" s="19" t="str">
        <f t="shared" si="3"/>
        <v/>
      </c>
      <c r="O10" s="14" t="str">
        <f t="shared" si="4"/>
        <v/>
      </c>
      <c r="P10" s="33" t="str">
        <f t="shared" si="7"/>
        <v/>
      </c>
      <c r="Q10" s="43"/>
      <c r="R10" s="19" t="str">
        <f t="shared" si="5"/>
        <v/>
      </c>
      <c r="S10" s="93" t="str">
        <f t="shared" si="6"/>
        <v/>
      </c>
      <c r="T10" s="43"/>
      <c r="U10" s="41"/>
      <c r="V10" s="12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</row>
    <row r="11" spans="1:74" ht="19">
      <c r="A11" s="14">
        <v>8</v>
      </c>
      <c r="B11" s="37"/>
      <c r="C11" s="40"/>
      <c r="D11" s="41"/>
      <c r="E11" s="15" t="s">
        <v>10</v>
      </c>
      <c r="F11" s="43"/>
      <c r="G11" s="41"/>
      <c r="H11" s="16" t="str">
        <f t="shared" si="0"/>
        <v/>
      </c>
      <c r="I11" s="43"/>
      <c r="J11" s="17" t="str">
        <f t="shared" si="1"/>
        <v/>
      </c>
      <c r="K11" s="14" t="str">
        <f t="shared" si="2"/>
        <v/>
      </c>
      <c r="L11" s="18" t="str">
        <f>IF(K11="","",K11/SUMMARY!$D$1)</f>
        <v/>
      </c>
      <c r="M11" s="43"/>
      <c r="N11" s="19" t="str">
        <f t="shared" si="3"/>
        <v/>
      </c>
      <c r="O11" s="14" t="str">
        <f t="shared" si="4"/>
        <v/>
      </c>
      <c r="P11" s="33" t="str">
        <f t="shared" si="7"/>
        <v/>
      </c>
      <c r="Q11" s="43"/>
      <c r="R11" s="19" t="str">
        <f t="shared" si="5"/>
        <v/>
      </c>
      <c r="S11" s="93" t="str">
        <f t="shared" si="6"/>
        <v/>
      </c>
      <c r="T11" s="43"/>
      <c r="U11" s="41"/>
      <c r="V11" s="12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</row>
    <row r="12" spans="1:74" ht="19">
      <c r="A12" s="14">
        <v>9</v>
      </c>
      <c r="B12" s="37"/>
      <c r="C12" s="40"/>
      <c r="D12" s="41"/>
      <c r="E12" s="15" t="s">
        <v>10</v>
      </c>
      <c r="F12" s="43"/>
      <c r="G12" s="41"/>
      <c r="H12" s="16" t="str">
        <f t="shared" si="0"/>
        <v/>
      </c>
      <c r="I12" s="43"/>
      <c r="J12" s="17" t="str">
        <f t="shared" si="1"/>
        <v/>
      </c>
      <c r="K12" s="14" t="str">
        <f t="shared" si="2"/>
        <v/>
      </c>
      <c r="L12" s="18" t="str">
        <f>IF(K12="","",K12/SUMMARY!$D$1)</f>
        <v/>
      </c>
      <c r="M12" s="43"/>
      <c r="N12" s="19" t="str">
        <f t="shared" si="3"/>
        <v/>
      </c>
      <c r="O12" s="14" t="str">
        <f t="shared" si="4"/>
        <v/>
      </c>
      <c r="P12" s="33" t="str">
        <f t="shared" si="7"/>
        <v/>
      </c>
      <c r="Q12" s="43"/>
      <c r="R12" s="19" t="str">
        <f t="shared" si="5"/>
        <v/>
      </c>
      <c r="S12" s="93" t="str">
        <f t="shared" si="6"/>
        <v/>
      </c>
      <c r="T12" s="43"/>
      <c r="U12" s="41"/>
      <c r="V12" s="12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</row>
    <row r="13" spans="1:74" ht="19">
      <c r="A13" s="14">
        <v>10</v>
      </c>
      <c r="B13" s="37"/>
      <c r="C13" s="40"/>
      <c r="D13" s="41"/>
      <c r="E13" s="15" t="s">
        <v>10</v>
      </c>
      <c r="F13" s="43"/>
      <c r="G13" s="41"/>
      <c r="H13" s="16" t="str">
        <f t="shared" si="0"/>
        <v/>
      </c>
      <c r="I13" s="43"/>
      <c r="J13" s="17" t="str">
        <f t="shared" si="1"/>
        <v/>
      </c>
      <c r="K13" s="14" t="str">
        <f t="shared" si="2"/>
        <v/>
      </c>
      <c r="L13" s="18" t="str">
        <f>IF(K13="","",K13/SUMMARY!$D$1)</f>
        <v/>
      </c>
      <c r="M13" s="43"/>
      <c r="N13" s="19" t="str">
        <f t="shared" si="3"/>
        <v/>
      </c>
      <c r="O13" s="14" t="str">
        <f t="shared" si="4"/>
        <v/>
      </c>
      <c r="P13" s="33" t="str">
        <f t="shared" si="7"/>
        <v/>
      </c>
      <c r="Q13" s="43"/>
      <c r="R13" s="19" t="str">
        <f t="shared" si="5"/>
        <v/>
      </c>
      <c r="S13" s="93" t="str">
        <f t="shared" si="6"/>
        <v/>
      </c>
      <c r="T13" s="43"/>
      <c r="U13" s="41"/>
      <c r="V13" s="12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</row>
    <row r="14" spans="1:74" ht="19">
      <c r="A14" s="14">
        <v>11</v>
      </c>
      <c r="B14" s="37"/>
      <c r="C14" s="40"/>
      <c r="D14" s="41"/>
      <c r="E14" s="15" t="s">
        <v>10</v>
      </c>
      <c r="F14" s="43"/>
      <c r="G14" s="41"/>
      <c r="H14" s="16" t="str">
        <f t="shared" si="0"/>
        <v/>
      </c>
      <c r="I14" s="43"/>
      <c r="J14" s="17" t="str">
        <f t="shared" si="1"/>
        <v/>
      </c>
      <c r="K14" s="14" t="str">
        <f t="shared" si="2"/>
        <v/>
      </c>
      <c r="L14" s="18" t="str">
        <f>IF(K14="","",K14/SUMMARY!$D$1)</f>
        <v/>
      </c>
      <c r="M14" s="43"/>
      <c r="N14" s="19" t="str">
        <f t="shared" si="3"/>
        <v/>
      </c>
      <c r="O14" s="14" t="str">
        <f t="shared" si="4"/>
        <v/>
      </c>
      <c r="P14" s="33" t="str">
        <f t="shared" si="7"/>
        <v/>
      </c>
      <c r="Q14" s="43"/>
      <c r="R14" s="19" t="str">
        <f t="shared" si="5"/>
        <v/>
      </c>
      <c r="S14" s="93" t="str">
        <f t="shared" si="6"/>
        <v/>
      </c>
      <c r="T14" s="43"/>
      <c r="U14" s="41"/>
      <c r="V14" s="12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</row>
    <row r="15" spans="1:74" ht="19">
      <c r="A15" s="14">
        <v>12</v>
      </c>
      <c r="B15" s="37"/>
      <c r="C15" s="40"/>
      <c r="D15" s="41"/>
      <c r="E15" s="15" t="s">
        <v>10</v>
      </c>
      <c r="F15" s="43"/>
      <c r="G15" s="41"/>
      <c r="H15" s="16" t="str">
        <f t="shared" si="0"/>
        <v/>
      </c>
      <c r="I15" s="43"/>
      <c r="J15" s="17" t="str">
        <f t="shared" si="1"/>
        <v/>
      </c>
      <c r="K15" s="14" t="str">
        <f t="shared" si="2"/>
        <v/>
      </c>
      <c r="L15" s="18" t="str">
        <f>IF(K15="","",K15/SUMMARY!$D$1)</f>
        <v/>
      </c>
      <c r="M15" s="43"/>
      <c r="N15" s="19" t="str">
        <f t="shared" si="3"/>
        <v/>
      </c>
      <c r="O15" s="14" t="str">
        <f t="shared" si="4"/>
        <v/>
      </c>
      <c r="P15" s="33" t="str">
        <f t="shared" si="7"/>
        <v/>
      </c>
      <c r="Q15" s="43"/>
      <c r="R15" s="19" t="str">
        <f t="shared" si="5"/>
        <v/>
      </c>
      <c r="S15" s="93" t="str">
        <f t="shared" si="6"/>
        <v/>
      </c>
      <c r="T15" s="43"/>
      <c r="U15" s="41"/>
      <c r="V15" s="12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</row>
    <row r="16" spans="1:74" ht="19">
      <c r="A16" s="14">
        <v>13</v>
      </c>
      <c r="B16" s="37"/>
      <c r="C16" s="40"/>
      <c r="D16" s="41"/>
      <c r="E16" s="15" t="s">
        <v>10</v>
      </c>
      <c r="F16" s="43"/>
      <c r="G16" s="41"/>
      <c r="H16" s="16" t="str">
        <f t="shared" si="0"/>
        <v/>
      </c>
      <c r="I16" s="43"/>
      <c r="J16" s="17" t="str">
        <f t="shared" si="1"/>
        <v/>
      </c>
      <c r="K16" s="14" t="str">
        <f t="shared" si="2"/>
        <v/>
      </c>
      <c r="L16" s="18" t="str">
        <f>IF(K16="","",K16/SUMMARY!$D$1)</f>
        <v/>
      </c>
      <c r="M16" s="43"/>
      <c r="N16" s="19" t="str">
        <f t="shared" si="3"/>
        <v/>
      </c>
      <c r="O16" s="14" t="str">
        <f t="shared" si="4"/>
        <v/>
      </c>
      <c r="P16" s="33" t="str">
        <f t="shared" si="7"/>
        <v/>
      </c>
      <c r="Q16" s="43"/>
      <c r="R16" s="19" t="str">
        <f t="shared" si="5"/>
        <v/>
      </c>
      <c r="S16" s="93" t="str">
        <f t="shared" si="6"/>
        <v/>
      </c>
      <c r="T16" s="43"/>
      <c r="U16" s="41"/>
      <c r="V16" s="12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</row>
    <row r="17" spans="1:74" ht="19">
      <c r="A17" s="14">
        <v>14</v>
      </c>
      <c r="B17" s="37"/>
      <c r="C17" s="40"/>
      <c r="D17" s="41"/>
      <c r="E17" s="15" t="s">
        <v>10</v>
      </c>
      <c r="F17" s="43"/>
      <c r="G17" s="41"/>
      <c r="H17" s="16" t="str">
        <f t="shared" si="0"/>
        <v/>
      </c>
      <c r="I17" s="43"/>
      <c r="J17" s="17" t="str">
        <f t="shared" si="1"/>
        <v/>
      </c>
      <c r="K17" s="14" t="str">
        <f t="shared" si="2"/>
        <v/>
      </c>
      <c r="L17" s="18" t="str">
        <f>IF(K17="","",K17/SUMMARY!$D$1)</f>
        <v/>
      </c>
      <c r="M17" s="43"/>
      <c r="N17" s="19" t="str">
        <f t="shared" si="3"/>
        <v/>
      </c>
      <c r="O17" s="14" t="str">
        <f t="shared" si="4"/>
        <v/>
      </c>
      <c r="P17" s="33" t="str">
        <f t="shared" si="7"/>
        <v/>
      </c>
      <c r="Q17" s="43"/>
      <c r="R17" s="19" t="str">
        <f t="shared" si="5"/>
        <v/>
      </c>
      <c r="S17" s="93" t="str">
        <f t="shared" si="6"/>
        <v/>
      </c>
      <c r="T17" s="43"/>
      <c r="U17" s="41"/>
      <c r="V17" s="12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</row>
    <row r="18" spans="1:74" ht="19">
      <c r="A18" s="14">
        <v>15</v>
      </c>
      <c r="B18" s="37"/>
      <c r="C18" s="40"/>
      <c r="D18" s="41"/>
      <c r="E18" s="15" t="s">
        <v>10</v>
      </c>
      <c r="F18" s="43"/>
      <c r="G18" s="41"/>
      <c r="H18" s="16" t="str">
        <f t="shared" si="0"/>
        <v/>
      </c>
      <c r="I18" s="43"/>
      <c r="J18" s="17" t="str">
        <f t="shared" si="1"/>
        <v/>
      </c>
      <c r="K18" s="14" t="str">
        <f t="shared" si="2"/>
        <v/>
      </c>
      <c r="L18" s="18" t="str">
        <f>IF(K18="","",K18/SUMMARY!$D$1)</f>
        <v/>
      </c>
      <c r="M18" s="43"/>
      <c r="N18" s="19" t="str">
        <f t="shared" si="3"/>
        <v/>
      </c>
      <c r="O18" s="14" t="str">
        <f t="shared" si="4"/>
        <v/>
      </c>
      <c r="P18" s="33" t="str">
        <f t="shared" si="7"/>
        <v/>
      </c>
      <c r="Q18" s="43"/>
      <c r="R18" s="19" t="str">
        <f t="shared" si="5"/>
        <v/>
      </c>
      <c r="S18" s="93" t="str">
        <f t="shared" si="6"/>
        <v/>
      </c>
      <c r="T18" s="43"/>
      <c r="U18" s="41"/>
      <c r="V18" s="12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</row>
    <row r="19" spans="1:74" ht="19">
      <c r="A19" s="14">
        <v>16</v>
      </c>
      <c r="B19" s="37"/>
      <c r="C19" s="40"/>
      <c r="D19" s="41"/>
      <c r="E19" s="15" t="s">
        <v>10</v>
      </c>
      <c r="F19" s="43"/>
      <c r="G19" s="41"/>
      <c r="H19" s="16" t="str">
        <f t="shared" si="0"/>
        <v/>
      </c>
      <c r="I19" s="43"/>
      <c r="J19" s="17" t="str">
        <f t="shared" si="1"/>
        <v/>
      </c>
      <c r="K19" s="14" t="str">
        <f t="shared" si="2"/>
        <v/>
      </c>
      <c r="L19" s="18" t="str">
        <f>IF(K19="","",K19/SUMMARY!$D$1)</f>
        <v/>
      </c>
      <c r="M19" s="43"/>
      <c r="N19" s="19" t="str">
        <f t="shared" si="3"/>
        <v/>
      </c>
      <c r="O19" s="14" t="str">
        <f t="shared" si="4"/>
        <v/>
      </c>
      <c r="P19" s="33" t="str">
        <f t="shared" si="7"/>
        <v/>
      </c>
      <c r="Q19" s="43"/>
      <c r="R19" s="19" t="str">
        <f t="shared" si="5"/>
        <v/>
      </c>
      <c r="S19" s="93" t="str">
        <f t="shared" si="6"/>
        <v/>
      </c>
      <c r="T19" s="43"/>
      <c r="U19" s="41"/>
      <c r="V19" s="12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</row>
    <row r="20" spans="1:74" ht="19">
      <c r="A20" s="14">
        <v>17</v>
      </c>
      <c r="B20" s="37"/>
      <c r="C20" s="40"/>
      <c r="D20" s="41"/>
      <c r="E20" s="15" t="s">
        <v>10</v>
      </c>
      <c r="F20" s="43"/>
      <c r="G20" s="41"/>
      <c r="H20" s="16" t="str">
        <f t="shared" si="0"/>
        <v/>
      </c>
      <c r="I20" s="43"/>
      <c r="J20" s="17" t="str">
        <f t="shared" si="1"/>
        <v/>
      </c>
      <c r="K20" s="14" t="str">
        <f t="shared" si="2"/>
        <v/>
      </c>
      <c r="L20" s="18" t="str">
        <f>IF(K20="","",K20/SUMMARY!$D$1)</f>
        <v/>
      </c>
      <c r="M20" s="43"/>
      <c r="N20" s="19" t="str">
        <f t="shared" si="3"/>
        <v/>
      </c>
      <c r="O20" s="14" t="str">
        <f t="shared" si="4"/>
        <v/>
      </c>
      <c r="P20" s="33" t="str">
        <f t="shared" si="7"/>
        <v/>
      </c>
      <c r="Q20" s="43"/>
      <c r="R20" s="19" t="str">
        <f t="shared" si="5"/>
        <v/>
      </c>
      <c r="S20" s="93" t="str">
        <f t="shared" si="6"/>
        <v/>
      </c>
      <c r="T20" s="43"/>
      <c r="U20" s="41"/>
      <c r="V20" s="12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</row>
    <row r="21" spans="1:74" ht="19">
      <c r="A21" s="14">
        <v>18</v>
      </c>
      <c r="B21" s="37"/>
      <c r="C21" s="40"/>
      <c r="D21" s="41"/>
      <c r="E21" s="15" t="s">
        <v>10</v>
      </c>
      <c r="F21" s="43"/>
      <c r="G21" s="41"/>
      <c r="H21" s="16" t="str">
        <f t="shared" si="0"/>
        <v/>
      </c>
      <c r="I21" s="43"/>
      <c r="J21" s="17" t="str">
        <f t="shared" si="1"/>
        <v/>
      </c>
      <c r="K21" s="14" t="str">
        <f t="shared" si="2"/>
        <v/>
      </c>
      <c r="L21" s="18" t="str">
        <f>IF(K21="","",K21/SUMMARY!$D$1)</f>
        <v/>
      </c>
      <c r="M21" s="43"/>
      <c r="N21" s="19" t="str">
        <f t="shared" si="3"/>
        <v/>
      </c>
      <c r="O21" s="14" t="str">
        <f t="shared" si="4"/>
        <v/>
      </c>
      <c r="P21" s="33" t="str">
        <f t="shared" si="7"/>
        <v/>
      </c>
      <c r="Q21" s="43"/>
      <c r="R21" s="19" t="str">
        <f t="shared" si="5"/>
        <v/>
      </c>
      <c r="S21" s="93" t="str">
        <f t="shared" si="6"/>
        <v/>
      </c>
      <c r="T21" s="43"/>
      <c r="U21" s="41"/>
      <c r="V21" s="12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</row>
    <row r="22" spans="1:74" ht="19">
      <c r="A22" s="14">
        <v>19</v>
      </c>
      <c r="B22" s="37"/>
      <c r="C22" s="40"/>
      <c r="D22" s="41"/>
      <c r="E22" s="15" t="s">
        <v>10</v>
      </c>
      <c r="F22" s="43"/>
      <c r="G22" s="41"/>
      <c r="H22" s="16" t="str">
        <f t="shared" si="0"/>
        <v/>
      </c>
      <c r="I22" s="43"/>
      <c r="J22" s="17" t="str">
        <f t="shared" si="1"/>
        <v/>
      </c>
      <c r="K22" s="14" t="str">
        <f t="shared" si="2"/>
        <v/>
      </c>
      <c r="L22" s="18" t="str">
        <f>IF(K22="","",K22/SUMMARY!$D$1)</f>
        <v/>
      </c>
      <c r="M22" s="43"/>
      <c r="N22" s="19" t="str">
        <f t="shared" si="3"/>
        <v/>
      </c>
      <c r="O22" s="14" t="str">
        <f t="shared" si="4"/>
        <v/>
      </c>
      <c r="P22" s="33" t="str">
        <f t="shared" si="7"/>
        <v/>
      </c>
      <c r="Q22" s="43"/>
      <c r="R22" s="19" t="str">
        <f t="shared" si="5"/>
        <v/>
      </c>
      <c r="S22" s="93" t="str">
        <f t="shared" si="6"/>
        <v/>
      </c>
      <c r="T22" s="43"/>
      <c r="U22" s="41"/>
      <c r="V22" s="12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</row>
    <row r="23" spans="1:74" ht="19">
      <c r="A23" s="14">
        <v>20</v>
      </c>
      <c r="B23" s="37"/>
      <c r="C23" s="40"/>
      <c r="D23" s="41"/>
      <c r="E23" s="15" t="s">
        <v>10</v>
      </c>
      <c r="F23" s="43"/>
      <c r="G23" s="41"/>
      <c r="H23" s="16" t="str">
        <f t="shared" si="0"/>
        <v/>
      </c>
      <c r="I23" s="43"/>
      <c r="J23" s="17" t="str">
        <f t="shared" si="1"/>
        <v/>
      </c>
      <c r="K23" s="14" t="str">
        <f t="shared" si="2"/>
        <v/>
      </c>
      <c r="L23" s="18" t="str">
        <f>IF(K23="","",K23/SUMMARY!$D$1)</f>
        <v/>
      </c>
      <c r="M23" s="43"/>
      <c r="N23" s="19" t="str">
        <f t="shared" si="3"/>
        <v/>
      </c>
      <c r="O23" s="14" t="str">
        <f t="shared" si="4"/>
        <v/>
      </c>
      <c r="P23" s="33" t="str">
        <f t="shared" si="7"/>
        <v/>
      </c>
      <c r="Q23" s="43"/>
      <c r="R23" s="19" t="str">
        <f t="shared" si="5"/>
        <v/>
      </c>
      <c r="S23" s="93" t="str">
        <f t="shared" si="6"/>
        <v/>
      </c>
      <c r="T23" s="43"/>
      <c r="U23" s="41"/>
      <c r="V23" s="12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</row>
    <row r="24" spans="1:74" ht="19">
      <c r="A24" s="14">
        <v>21</v>
      </c>
      <c r="B24" s="37"/>
      <c r="C24" s="40"/>
      <c r="D24" s="41"/>
      <c r="E24" s="15" t="s">
        <v>10</v>
      </c>
      <c r="F24" s="43"/>
      <c r="G24" s="41"/>
      <c r="H24" s="16" t="str">
        <f t="shared" si="0"/>
        <v/>
      </c>
      <c r="I24" s="43"/>
      <c r="J24" s="17" t="str">
        <f t="shared" si="1"/>
        <v/>
      </c>
      <c r="K24" s="14" t="str">
        <f t="shared" si="2"/>
        <v/>
      </c>
      <c r="L24" s="18" t="str">
        <f>IF(K24="","",K24/SUMMARY!$D$1)</f>
        <v/>
      </c>
      <c r="M24" s="43"/>
      <c r="N24" s="19" t="str">
        <f t="shared" si="3"/>
        <v/>
      </c>
      <c r="O24" s="14" t="str">
        <f t="shared" si="4"/>
        <v/>
      </c>
      <c r="P24" s="33" t="str">
        <f t="shared" si="7"/>
        <v/>
      </c>
      <c r="Q24" s="43"/>
      <c r="R24" s="19" t="str">
        <f t="shared" si="5"/>
        <v/>
      </c>
      <c r="S24" s="93" t="str">
        <f t="shared" si="6"/>
        <v/>
      </c>
      <c r="T24" s="43"/>
      <c r="U24" s="41"/>
      <c r="V24" s="12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</row>
    <row r="25" spans="1:74" ht="19">
      <c r="A25" s="14">
        <v>22</v>
      </c>
      <c r="B25" s="37"/>
      <c r="C25" s="40"/>
      <c r="D25" s="41"/>
      <c r="E25" s="15" t="s">
        <v>10</v>
      </c>
      <c r="F25" s="43"/>
      <c r="G25" s="41"/>
      <c r="H25" s="16" t="str">
        <f t="shared" si="0"/>
        <v/>
      </c>
      <c r="I25" s="43"/>
      <c r="J25" s="17" t="str">
        <f t="shared" si="1"/>
        <v/>
      </c>
      <c r="K25" s="14" t="str">
        <f t="shared" si="2"/>
        <v/>
      </c>
      <c r="L25" s="18" t="str">
        <f>IF(K25="","",K25/SUMMARY!$D$1)</f>
        <v/>
      </c>
      <c r="M25" s="43"/>
      <c r="N25" s="19" t="str">
        <f t="shared" si="3"/>
        <v/>
      </c>
      <c r="O25" s="14" t="str">
        <f t="shared" si="4"/>
        <v/>
      </c>
      <c r="P25" s="33" t="str">
        <f t="shared" si="7"/>
        <v/>
      </c>
      <c r="Q25" s="43"/>
      <c r="R25" s="19" t="str">
        <f t="shared" si="5"/>
        <v/>
      </c>
      <c r="S25" s="93" t="str">
        <f t="shared" si="6"/>
        <v/>
      </c>
      <c r="T25" s="43"/>
      <c r="U25" s="41"/>
      <c r="V25" s="12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</row>
    <row r="26" spans="1:74" ht="19">
      <c r="A26" s="14">
        <v>23</v>
      </c>
      <c r="B26" s="37"/>
      <c r="C26" s="40"/>
      <c r="D26" s="41"/>
      <c r="E26" s="15" t="s">
        <v>10</v>
      </c>
      <c r="F26" s="43"/>
      <c r="G26" s="41"/>
      <c r="H26" s="16" t="str">
        <f t="shared" si="0"/>
        <v/>
      </c>
      <c r="I26" s="43"/>
      <c r="J26" s="17" t="str">
        <f t="shared" si="1"/>
        <v/>
      </c>
      <c r="K26" s="14" t="str">
        <f t="shared" si="2"/>
        <v/>
      </c>
      <c r="L26" s="18" t="str">
        <f>IF(K26="","",K26/SUMMARY!$D$1)</f>
        <v/>
      </c>
      <c r="M26" s="43"/>
      <c r="N26" s="19" t="str">
        <f t="shared" si="3"/>
        <v/>
      </c>
      <c r="O26" s="14" t="str">
        <f t="shared" si="4"/>
        <v/>
      </c>
      <c r="P26" s="33" t="str">
        <f t="shared" si="7"/>
        <v/>
      </c>
      <c r="Q26" s="43"/>
      <c r="R26" s="19" t="str">
        <f t="shared" si="5"/>
        <v/>
      </c>
      <c r="S26" s="93" t="str">
        <f t="shared" si="6"/>
        <v/>
      </c>
      <c r="T26" s="43"/>
      <c r="U26" s="41"/>
      <c r="V26" s="12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</row>
    <row r="27" spans="1:74" ht="19">
      <c r="A27" s="14">
        <v>24</v>
      </c>
      <c r="B27" s="37"/>
      <c r="C27" s="40"/>
      <c r="D27" s="41"/>
      <c r="E27" s="15" t="s">
        <v>10</v>
      </c>
      <c r="F27" s="43"/>
      <c r="G27" s="41"/>
      <c r="H27" s="16" t="str">
        <f t="shared" si="0"/>
        <v/>
      </c>
      <c r="I27" s="43"/>
      <c r="J27" s="17" t="str">
        <f t="shared" si="1"/>
        <v/>
      </c>
      <c r="K27" s="14" t="str">
        <f t="shared" si="2"/>
        <v/>
      </c>
      <c r="L27" s="18" t="str">
        <f>IF(K27="","",K27/SUMMARY!$D$1)</f>
        <v/>
      </c>
      <c r="M27" s="43"/>
      <c r="N27" s="19" t="str">
        <f t="shared" si="3"/>
        <v/>
      </c>
      <c r="O27" s="14" t="str">
        <f t="shared" si="4"/>
        <v/>
      </c>
      <c r="P27" s="33" t="str">
        <f t="shared" si="7"/>
        <v/>
      </c>
      <c r="Q27" s="43"/>
      <c r="R27" s="19" t="str">
        <f t="shared" si="5"/>
        <v/>
      </c>
      <c r="S27" s="93" t="str">
        <f t="shared" si="6"/>
        <v/>
      </c>
      <c r="T27" s="43"/>
      <c r="U27" s="41"/>
      <c r="V27" s="12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</row>
    <row r="28" spans="1:74" ht="19">
      <c r="A28" s="14">
        <v>25</v>
      </c>
      <c r="B28" s="37"/>
      <c r="C28" s="40"/>
      <c r="D28" s="41"/>
      <c r="E28" s="15" t="s">
        <v>10</v>
      </c>
      <c r="F28" s="43"/>
      <c r="G28" s="41"/>
      <c r="H28" s="16" t="str">
        <f t="shared" si="0"/>
        <v/>
      </c>
      <c r="I28" s="43"/>
      <c r="J28" s="17" t="str">
        <f t="shared" si="1"/>
        <v/>
      </c>
      <c r="K28" s="14" t="str">
        <f t="shared" si="2"/>
        <v/>
      </c>
      <c r="L28" s="18" t="str">
        <f>IF(K28="","",K28/SUMMARY!$D$1)</f>
        <v/>
      </c>
      <c r="M28" s="43"/>
      <c r="N28" s="19" t="str">
        <f t="shared" si="3"/>
        <v/>
      </c>
      <c r="O28" s="14" t="str">
        <f t="shared" si="4"/>
        <v/>
      </c>
      <c r="P28" s="33" t="str">
        <f t="shared" si="7"/>
        <v/>
      </c>
      <c r="Q28" s="43"/>
      <c r="R28" s="19" t="str">
        <f t="shared" si="5"/>
        <v/>
      </c>
      <c r="S28" s="93" t="str">
        <f t="shared" si="6"/>
        <v/>
      </c>
      <c r="T28" s="43"/>
      <c r="U28" s="41"/>
      <c r="V28" s="12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</row>
    <row r="29" spans="1:74" ht="19">
      <c r="A29" s="14">
        <v>26</v>
      </c>
      <c r="B29" s="37"/>
      <c r="C29" s="40"/>
      <c r="D29" s="41"/>
      <c r="E29" s="15" t="s">
        <v>10</v>
      </c>
      <c r="F29" s="43"/>
      <c r="G29" s="41"/>
      <c r="H29" s="16" t="str">
        <f t="shared" si="0"/>
        <v/>
      </c>
      <c r="I29" s="43"/>
      <c r="J29" s="17" t="str">
        <f t="shared" si="1"/>
        <v/>
      </c>
      <c r="K29" s="14" t="str">
        <f t="shared" si="2"/>
        <v/>
      </c>
      <c r="L29" s="18" t="str">
        <f>IF(K29="","",K29/SUMMARY!$D$1)</f>
        <v/>
      </c>
      <c r="M29" s="43"/>
      <c r="N29" s="19" t="str">
        <f t="shared" si="3"/>
        <v/>
      </c>
      <c r="O29" s="14" t="str">
        <f t="shared" si="4"/>
        <v/>
      </c>
      <c r="P29" s="33" t="str">
        <f t="shared" si="7"/>
        <v/>
      </c>
      <c r="Q29" s="43"/>
      <c r="R29" s="19" t="str">
        <f t="shared" si="5"/>
        <v/>
      </c>
      <c r="S29" s="93" t="str">
        <f t="shared" si="6"/>
        <v/>
      </c>
      <c r="T29" s="43"/>
      <c r="U29" s="41"/>
      <c r="V29" s="12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</row>
    <row r="30" spans="1:74" ht="19">
      <c r="A30" s="14">
        <v>27</v>
      </c>
      <c r="B30" s="37"/>
      <c r="C30" s="40"/>
      <c r="D30" s="41"/>
      <c r="E30" s="15" t="s">
        <v>10</v>
      </c>
      <c r="F30" s="43"/>
      <c r="G30" s="41"/>
      <c r="H30" s="16" t="str">
        <f t="shared" si="0"/>
        <v/>
      </c>
      <c r="I30" s="43"/>
      <c r="J30" s="17" t="str">
        <f t="shared" si="1"/>
        <v/>
      </c>
      <c r="K30" s="14" t="str">
        <f t="shared" si="2"/>
        <v/>
      </c>
      <c r="L30" s="18" t="str">
        <f>IF(K30="","",K30/SUMMARY!$D$1)</f>
        <v/>
      </c>
      <c r="M30" s="43"/>
      <c r="N30" s="19" t="str">
        <f t="shared" si="3"/>
        <v/>
      </c>
      <c r="O30" s="14" t="str">
        <f t="shared" si="4"/>
        <v/>
      </c>
      <c r="P30" s="33" t="str">
        <f t="shared" si="7"/>
        <v/>
      </c>
      <c r="Q30" s="43"/>
      <c r="R30" s="19" t="str">
        <f t="shared" si="5"/>
        <v/>
      </c>
      <c r="S30" s="93" t="str">
        <f t="shared" si="6"/>
        <v/>
      </c>
      <c r="T30" s="43"/>
      <c r="U30" s="41"/>
      <c r="V30" s="12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</row>
    <row r="31" spans="1:74" ht="19">
      <c r="A31" s="14">
        <v>28</v>
      </c>
      <c r="B31" s="37"/>
      <c r="C31" s="40"/>
      <c r="D31" s="41"/>
      <c r="E31" s="15" t="s">
        <v>10</v>
      </c>
      <c r="F31" s="43"/>
      <c r="G31" s="41"/>
      <c r="H31" s="16" t="str">
        <f t="shared" si="0"/>
        <v/>
      </c>
      <c r="I31" s="43"/>
      <c r="J31" s="17" t="str">
        <f t="shared" si="1"/>
        <v/>
      </c>
      <c r="K31" s="14" t="str">
        <f t="shared" si="2"/>
        <v/>
      </c>
      <c r="L31" s="18" t="str">
        <f>IF(K31="","",K31/SUMMARY!$D$1)</f>
        <v/>
      </c>
      <c r="M31" s="43"/>
      <c r="N31" s="19" t="str">
        <f t="shared" si="3"/>
        <v/>
      </c>
      <c r="O31" s="14" t="str">
        <f t="shared" si="4"/>
        <v/>
      </c>
      <c r="P31" s="33" t="str">
        <f t="shared" si="7"/>
        <v/>
      </c>
      <c r="Q31" s="43"/>
      <c r="R31" s="19" t="str">
        <f t="shared" si="5"/>
        <v/>
      </c>
      <c r="S31" s="93" t="str">
        <f t="shared" si="6"/>
        <v/>
      </c>
      <c r="T31" s="43"/>
      <c r="U31" s="41"/>
      <c r="V31" s="12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</row>
    <row r="32" spans="1:74" ht="19">
      <c r="A32" s="14">
        <v>29</v>
      </c>
      <c r="B32" s="37"/>
      <c r="C32" s="40"/>
      <c r="D32" s="41"/>
      <c r="E32" s="15" t="s">
        <v>10</v>
      </c>
      <c r="F32" s="43"/>
      <c r="G32" s="41"/>
      <c r="H32" s="16" t="str">
        <f t="shared" si="0"/>
        <v/>
      </c>
      <c r="I32" s="43"/>
      <c r="J32" s="17" t="str">
        <f t="shared" si="1"/>
        <v/>
      </c>
      <c r="K32" s="14" t="str">
        <f t="shared" si="2"/>
        <v/>
      </c>
      <c r="L32" s="18" t="str">
        <f>IF(K32="","",K32/SUMMARY!$D$1)</f>
        <v/>
      </c>
      <c r="M32" s="43"/>
      <c r="N32" s="19" t="str">
        <f t="shared" si="3"/>
        <v/>
      </c>
      <c r="O32" s="14" t="str">
        <f t="shared" si="4"/>
        <v/>
      </c>
      <c r="P32" s="33" t="str">
        <f t="shared" si="7"/>
        <v/>
      </c>
      <c r="Q32" s="43"/>
      <c r="R32" s="19" t="str">
        <f t="shared" si="5"/>
        <v/>
      </c>
      <c r="S32" s="93" t="str">
        <f t="shared" si="6"/>
        <v/>
      </c>
      <c r="T32" s="43"/>
      <c r="U32" s="41"/>
      <c r="V32" s="12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</row>
    <row r="33" spans="1:74" ht="19">
      <c r="A33" s="14">
        <v>30</v>
      </c>
      <c r="B33" s="37"/>
      <c r="C33" s="40"/>
      <c r="D33" s="41"/>
      <c r="E33" s="15" t="s">
        <v>10</v>
      </c>
      <c r="F33" s="43"/>
      <c r="G33" s="41"/>
      <c r="H33" s="16" t="str">
        <f t="shared" si="0"/>
        <v/>
      </c>
      <c r="I33" s="43"/>
      <c r="J33" s="17" t="str">
        <f t="shared" si="1"/>
        <v/>
      </c>
      <c r="K33" s="14" t="str">
        <f t="shared" si="2"/>
        <v/>
      </c>
      <c r="L33" s="18" t="str">
        <f>IF(K33="","",K33/SUMMARY!$D$1)</f>
        <v/>
      </c>
      <c r="M33" s="43"/>
      <c r="N33" s="19" t="str">
        <f t="shared" si="3"/>
        <v/>
      </c>
      <c r="O33" s="14" t="str">
        <f t="shared" si="4"/>
        <v/>
      </c>
      <c r="P33" s="33" t="str">
        <f t="shared" si="7"/>
        <v/>
      </c>
      <c r="Q33" s="43"/>
      <c r="R33" s="19" t="str">
        <f t="shared" si="5"/>
        <v/>
      </c>
      <c r="S33" s="93" t="str">
        <f t="shared" si="6"/>
        <v/>
      </c>
      <c r="T33" s="43"/>
      <c r="U33" s="41"/>
      <c r="V33" s="12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</row>
    <row r="34" spans="1:74" ht="19">
      <c r="A34" s="14">
        <v>31</v>
      </c>
      <c r="B34" s="37"/>
      <c r="C34" s="40"/>
      <c r="D34" s="41"/>
      <c r="E34" s="15" t="s">
        <v>10</v>
      </c>
      <c r="F34" s="43"/>
      <c r="G34" s="41"/>
      <c r="H34" s="16" t="str">
        <f t="shared" si="0"/>
        <v/>
      </c>
      <c r="I34" s="43"/>
      <c r="J34" s="17" t="str">
        <f t="shared" si="1"/>
        <v/>
      </c>
      <c r="K34" s="14" t="str">
        <f t="shared" si="2"/>
        <v/>
      </c>
      <c r="L34" s="18" t="str">
        <f>IF(K34="","",K34/SUMMARY!$D$1)</f>
        <v/>
      </c>
      <c r="M34" s="43"/>
      <c r="N34" s="19" t="str">
        <f t="shared" si="3"/>
        <v/>
      </c>
      <c r="O34" s="14" t="str">
        <f t="shared" si="4"/>
        <v/>
      </c>
      <c r="P34" s="33" t="str">
        <f t="shared" si="7"/>
        <v/>
      </c>
      <c r="Q34" s="43"/>
      <c r="R34" s="19" t="str">
        <f t="shared" si="5"/>
        <v/>
      </c>
      <c r="S34" s="93" t="str">
        <f t="shared" si="6"/>
        <v/>
      </c>
      <c r="T34" s="43"/>
      <c r="U34" s="41"/>
      <c r="V34" s="12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</row>
    <row r="35" spans="1:74" ht="19">
      <c r="A35" s="14">
        <v>32</v>
      </c>
      <c r="B35" s="37"/>
      <c r="C35" s="40"/>
      <c r="D35" s="41"/>
      <c r="E35" s="15" t="s">
        <v>10</v>
      </c>
      <c r="F35" s="43"/>
      <c r="G35" s="41"/>
      <c r="H35" s="16" t="str">
        <f t="shared" si="0"/>
        <v/>
      </c>
      <c r="I35" s="43"/>
      <c r="J35" s="17" t="str">
        <f t="shared" si="1"/>
        <v/>
      </c>
      <c r="K35" s="14" t="str">
        <f t="shared" si="2"/>
        <v/>
      </c>
      <c r="L35" s="18" t="str">
        <f>IF(K35="","",K35/SUMMARY!$D$1)</f>
        <v/>
      </c>
      <c r="M35" s="43"/>
      <c r="N35" s="19" t="str">
        <f t="shared" si="3"/>
        <v/>
      </c>
      <c r="O35" s="14" t="str">
        <f t="shared" si="4"/>
        <v/>
      </c>
      <c r="P35" s="33" t="str">
        <f t="shared" si="7"/>
        <v/>
      </c>
      <c r="Q35" s="43"/>
      <c r="R35" s="19" t="str">
        <f t="shared" si="5"/>
        <v/>
      </c>
      <c r="S35" s="93" t="str">
        <f t="shared" si="6"/>
        <v/>
      </c>
      <c r="T35" s="43"/>
      <c r="U35" s="41"/>
      <c r="V35" s="12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</row>
    <row r="36" spans="1:74" ht="19">
      <c r="A36" s="14">
        <v>33</v>
      </c>
      <c r="B36" s="37"/>
      <c r="C36" s="40"/>
      <c r="D36" s="41"/>
      <c r="E36" s="15" t="s">
        <v>10</v>
      </c>
      <c r="F36" s="43"/>
      <c r="G36" s="41"/>
      <c r="H36" s="16" t="str">
        <f t="shared" si="0"/>
        <v/>
      </c>
      <c r="I36" s="43"/>
      <c r="J36" s="17" t="str">
        <f t="shared" si="1"/>
        <v/>
      </c>
      <c r="K36" s="14" t="str">
        <f t="shared" si="2"/>
        <v/>
      </c>
      <c r="L36" s="18" t="str">
        <f>IF(K36="","",K36/SUMMARY!$D$1)</f>
        <v/>
      </c>
      <c r="M36" s="43"/>
      <c r="N36" s="19" t="str">
        <f t="shared" si="3"/>
        <v/>
      </c>
      <c r="O36" s="14" t="str">
        <f t="shared" si="4"/>
        <v/>
      </c>
      <c r="P36" s="33" t="str">
        <f t="shared" si="7"/>
        <v/>
      </c>
      <c r="Q36" s="43"/>
      <c r="R36" s="19" t="str">
        <f t="shared" si="5"/>
        <v/>
      </c>
      <c r="S36" s="93" t="str">
        <f t="shared" si="6"/>
        <v/>
      </c>
      <c r="T36" s="43"/>
      <c r="U36" s="41"/>
      <c r="V36" s="12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</row>
    <row r="37" spans="1:74" ht="19">
      <c r="A37" s="14">
        <v>34</v>
      </c>
      <c r="B37" s="37"/>
      <c r="C37" s="40"/>
      <c r="D37" s="41"/>
      <c r="E37" s="15" t="s">
        <v>10</v>
      </c>
      <c r="F37" s="43"/>
      <c r="G37" s="41"/>
      <c r="H37" s="16" t="str">
        <f t="shared" si="0"/>
        <v/>
      </c>
      <c r="I37" s="43"/>
      <c r="J37" s="17" t="str">
        <f t="shared" si="1"/>
        <v/>
      </c>
      <c r="K37" s="14" t="str">
        <f t="shared" si="2"/>
        <v/>
      </c>
      <c r="L37" s="18" t="str">
        <f>IF(K37="","",K37/SUMMARY!$D$1)</f>
        <v/>
      </c>
      <c r="M37" s="43"/>
      <c r="N37" s="19" t="str">
        <f t="shared" si="3"/>
        <v/>
      </c>
      <c r="O37" s="14" t="str">
        <f t="shared" si="4"/>
        <v/>
      </c>
      <c r="P37" s="33" t="str">
        <f t="shared" si="7"/>
        <v/>
      </c>
      <c r="Q37" s="43"/>
      <c r="R37" s="19" t="str">
        <f t="shared" si="5"/>
        <v/>
      </c>
      <c r="S37" s="93" t="str">
        <f t="shared" si="6"/>
        <v/>
      </c>
      <c r="T37" s="43"/>
      <c r="U37" s="41"/>
      <c r="V37" s="12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</row>
    <row r="38" spans="1:74" ht="19">
      <c r="A38" s="14">
        <v>35</v>
      </c>
      <c r="B38" s="37"/>
      <c r="C38" s="40"/>
      <c r="D38" s="41"/>
      <c r="E38" s="15" t="s">
        <v>10</v>
      </c>
      <c r="F38" s="43"/>
      <c r="G38" s="41"/>
      <c r="H38" s="16" t="str">
        <f t="shared" si="0"/>
        <v/>
      </c>
      <c r="I38" s="43"/>
      <c r="J38" s="17" t="str">
        <f t="shared" si="1"/>
        <v/>
      </c>
      <c r="K38" s="14" t="str">
        <f t="shared" si="2"/>
        <v/>
      </c>
      <c r="L38" s="18" t="str">
        <f>IF(K38="","",K38/SUMMARY!$D$1)</f>
        <v/>
      </c>
      <c r="M38" s="43"/>
      <c r="N38" s="19" t="str">
        <f t="shared" si="3"/>
        <v/>
      </c>
      <c r="O38" s="14" t="str">
        <f t="shared" si="4"/>
        <v/>
      </c>
      <c r="P38" s="33" t="str">
        <f t="shared" si="7"/>
        <v/>
      </c>
      <c r="Q38" s="43"/>
      <c r="R38" s="19" t="str">
        <f t="shared" si="5"/>
        <v/>
      </c>
      <c r="S38" s="93" t="str">
        <f t="shared" si="6"/>
        <v/>
      </c>
      <c r="T38" s="43"/>
      <c r="U38" s="41"/>
      <c r="V38" s="12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</row>
    <row r="39" spans="1:74" ht="19">
      <c r="A39" s="14">
        <v>36</v>
      </c>
      <c r="B39" s="37"/>
      <c r="C39" s="40"/>
      <c r="D39" s="41"/>
      <c r="E39" s="15" t="s">
        <v>10</v>
      </c>
      <c r="F39" s="43"/>
      <c r="G39" s="41"/>
      <c r="H39" s="16" t="str">
        <f t="shared" si="0"/>
        <v/>
      </c>
      <c r="I39" s="43"/>
      <c r="J39" s="17" t="str">
        <f t="shared" si="1"/>
        <v/>
      </c>
      <c r="K39" s="14" t="str">
        <f t="shared" si="2"/>
        <v/>
      </c>
      <c r="L39" s="18" t="str">
        <f>IF(K39="","",K39/SUMMARY!$D$1)</f>
        <v/>
      </c>
      <c r="M39" s="43"/>
      <c r="N39" s="19" t="str">
        <f t="shared" si="3"/>
        <v/>
      </c>
      <c r="O39" s="14" t="str">
        <f t="shared" si="4"/>
        <v/>
      </c>
      <c r="P39" s="33" t="str">
        <f t="shared" si="7"/>
        <v/>
      </c>
      <c r="Q39" s="43"/>
      <c r="R39" s="19" t="str">
        <f t="shared" si="5"/>
        <v/>
      </c>
      <c r="S39" s="93" t="str">
        <f t="shared" si="6"/>
        <v/>
      </c>
      <c r="T39" s="43"/>
      <c r="U39" s="41"/>
      <c r="V39" s="12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</row>
    <row r="40" spans="1:74" ht="19">
      <c r="A40" s="14">
        <v>37</v>
      </c>
      <c r="B40" s="37"/>
      <c r="C40" s="40"/>
      <c r="D40" s="41"/>
      <c r="E40" s="15" t="s">
        <v>10</v>
      </c>
      <c r="F40" s="43"/>
      <c r="G40" s="41"/>
      <c r="H40" s="16" t="str">
        <f t="shared" si="0"/>
        <v/>
      </c>
      <c r="I40" s="43"/>
      <c r="J40" s="17" t="str">
        <f t="shared" si="1"/>
        <v/>
      </c>
      <c r="K40" s="14" t="str">
        <f t="shared" si="2"/>
        <v/>
      </c>
      <c r="L40" s="18" t="str">
        <f>IF(K40="","",K40/SUMMARY!$D$1)</f>
        <v/>
      </c>
      <c r="M40" s="43"/>
      <c r="N40" s="19" t="str">
        <f t="shared" si="3"/>
        <v/>
      </c>
      <c r="O40" s="14" t="str">
        <f t="shared" si="4"/>
        <v/>
      </c>
      <c r="P40" s="33" t="str">
        <f t="shared" si="7"/>
        <v/>
      </c>
      <c r="Q40" s="43"/>
      <c r="R40" s="19" t="str">
        <f t="shared" si="5"/>
        <v/>
      </c>
      <c r="S40" s="93" t="str">
        <f t="shared" si="6"/>
        <v/>
      </c>
      <c r="T40" s="43"/>
      <c r="U40" s="41"/>
      <c r="V40" s="12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</row>
    <row r="41" spans="1:74" ht="19">
      <c r="A41" s="14">
        <v>38</v>
      </c>
      <c r="B41" s="37"/>
      <c r="C41" s="40"/>
      <c r="D41" s="41"/>
      <c r="E41" s="15" t="s">
        <v>10</v>
      </c>
      <c r="F41" s="43"/>
      <c r="G41" s="41"/>
      <c r="H41" s="16" t="str">
        <f t="shared" si="0"/>
        <v/>
      </c>
      <c r="I41" s="43"/>
      <c r="J41" s="17" t="str">
        <f t="shared" si="1"/>
        <v/>
      </c>
      <c r="K41" s="14" t="str">
        <f t="shared" si="2"/>
        <v/>
      </c>
      <c r="L41" s="18" t="str">
        <f>IF(K41="","",K41/SUMMARY!$D$1)</f>
        <v/>
      </c>
      <c r="M41" s="43"/>
      <c r="N41" s="19" t="str">
        <f t="shared" si="3"/>
        <v/>
      </c>
      <c r="O41" s="14" t="str">
        <f t="shared" si="4"/>
        <v/>
      </c>
      <c r="P41" s="33" t="str">
        <f t="shared" si="7"/>
        <v/>
      </c>
      <c r="Q41" s="43"/>
      <c r="R41" s="19" t="str">
        <f t="shared" si="5"/>
        <v/>
      </c>
      <c r="S41" s="93" t="str">
        <f t="shared" si="6"/>
        <v/>
      </c>
      <c r="T41" s="43"/>
      <c r="U41" s="41"/>
      <c r="V41" s="12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</row>
    <row r="42" spans="1:74" ht="19">
      <c r="A42" s="14">
        <v>39</v>
      </c>
      <c r="B42" s="37"/>
      <c r="C42" s="40"/>
      <c r="D42" s="41"/>
      <c r="E42" s="15" t="s">
        <v>10</v>
      </c>
      <c r="F42" s="43"/>
      <c r="G42" s="41"/>
      <c r="H42" s="16" t="str">
        <f t="shared" si="0"/>
        <v/>
      </c>
      <c r="I42" s="43"/>
      <c r="J42" s="17" t="str">
        <f t="shared" si="1"/>
        <v/>
      </c>
      <c r="K42" s="14" t="str">
        <f t="shared" si="2"/>
        <v/>
      </c>
      <c r="L42" s="18" t="str">
        <f>IF(K42="","",K42/SUMMARY!$D$1)</f>
        <v/>
      </c>
      <c r="M42" s="43"/>
      <c r="N42" s="19" t="str">
        <f t="shared" si="3"/>
        <v/>
      </c>
      <c r="O42" s="14" t="str">
        <f t="shared" si="4"/>
        <v/>
      </c>
      <c r="P42" s="33" t="str">
        <f t="shared" si="7"/>
        <v/>
      </c>
      <c r="Q42" s="43"/>
      <c r="R42" s="19" t="str">
        <f t="shared" si="5"/>
        <v/>
      </c>
      <c r="S42" s="93" t="str">
        <f t="shared" si="6"/>
        <v/>
      </c>
      <c r="T42" s="43"/>
      <c r="U42" s="41"/>
      <c r="V42" s="12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</row>
    <row r="43" spans="1:74" ht="19">
      <c r="A43" s="14">
        <v>40</v>
      </c>
      <c r="B43" s="37"/>
      <c r="C43" s="40"/>
      <c r="D43" s="41"/>
      <c r="E43" s="15" t="s">
        <v>10</v>
      </c>
      <c r="F43" s="43"/>
      <c r="G43" s="41"/>
      <c r="H43" s="16" t="str">
        <f t="shared" si="0"/>
        <v/>
      </c>
      <c r="I43" s="43"/>
      <c r="J43" s="17" t="str">
        <f t="shared" si="1"/>
        <v/>
      </c>
      <c r="K43" s="14" t="str">
        <f t="shared" si="2"/>
        <v/>
      </c>
      <c r="L43" s="18" t="str">
        <f>IF(K43="","",K43/SUMMARY!$D$1)</f>
        <v/>
      </c>
      <c r="M43" s="43"/>
      <c r="N43" s="19" t="str">
        <f t="shared" si="3"/>
        <v/>
      </c>
      <c r="O43" s="14" t="str">
        <f t="shared" si="4"/>
        <v/>
      </c>
      <c r="P43" s="33" t="str">
        <f t="shared" si="7"/>
        <v/>
      </c>
      <c r="Q43" s="43"/>
      <c r="R43" s="19" t="str">
        <f t="shared" si="5"/>
        <v/>
      </c>
      <c r="S43" s="93" t="str">
        <f t="shared" si="6"/>
        <v/>
      </c>
      <c r="T43" s="43"/>
      <c r="U43" s="41"/>
      <c r="V43" s="12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</row>
    <row r="44" spans="1:74" ht="19">
      <c r="A44" s="14">
        <v>41</v>
      </c>
      <c r="B44" s="37"/>
      <c r="C44" s="40"/>
      <c r="D44" s="41"/>
      <c r="E44" s="15" t="s">
        <v>10</v>
      </c>
      <c r="F44" s="43"/>
      <c r="G44" s="41"/>
      <c r="H44" s="16" t="str">
        <f t="shared" si="0"/>
        <v/>
      </c>
      <c r="I44" s="43"/>
      <c r="J44" s="17" t="str">
        <f t="shared" si="1"/>
        <v/>
      </c>
      <c r="K44" s="14" t="str">
        <f t="shared" si="2"/>
        <v/>
      </c>
      <c r="L44" s="18" t="str">
        <f>IF(K44="","",K44/SUMMARY!$D$1)</f>
        <v/>
      </c>
      <c r="M44" s="43"/>
      <c r="N44" s="19" t="str">
        <f t="shared" si="3"/>
        <v/>
      </c>
      <c r="O44" s="14" t="str">
        <f t="shared" si="4"/>
        <v/>
      </c>
      <c r="P44" s="33" t="str">
        <f t="shared" si="7"/>
        <v/>
      </c>
      <c r="Q44" s="43"/>
      <c r="R44" s="19" t="str">
        <f t="shared" si="5"/>
        <v/>
      </c>
      <c r="S44" s="93" t="str">
        <f t="shared" si="6"/>
        <v/>
      </c>
      <c r="T44" s="43"/>
      <c r="U44" s="41"/>
      <c r="V44" s="12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</row>
    <row r="45" spans="1:74" ht="19">
      <c r="A45" s="14">
        <v>42</v>
      </c>
      <c r="B45" s="37"/>
      <c r="C45" s="40"/>
      <c r="D45" s="41"/>
      <c r="E45" s="15" t="s">
        <v>10</v>
      </c>
      <c r="F45" s="43"/>
      <c r="G45" s="41"/>
      <c r="H45" s="16" t="str">
        <f t="shared" si="0"/>
        <v/>
      </c>
      <c r="I45" s="43"/>
      <c r="J45" s="17" t="str">
        <f t="shared" si="1"/>
        <v/>
      </c>
      <c r="K45" s="14" t="str">
        <f t="shared" si="2"/>
        <v/>
      </c>
      <c r="L45" s="18" t="str">
        <f>IF(K45="","",K45/SUMMARY!$D$1)</f>
        <v/>
      </c>
      <c r="M45" s="43"/>
      <c r="N45" s="19" t="str">
        <f t="shared" si="3"/>
        <v/>
      </c>
      <c r="O45" s="14" t="str">
        <f t="shared" si="4"/>
        <v/>
      </c>
      <c r="P45" s="33" t="str">
        <f t="shared" si="7"/>
        <v/>
      </c>
      <c r="Q45" s="43"/>
      <c r="R45" s="19" t="str">
        <f t="shared" si="5"/>
        <v/>
      </c>
      <c r="S45" s="93" t="str">
        <f t="shared" si="6"/>
        <v/>
      </c>
      <c r="T45" s="43"/>
      <c r="U45" s="41"/>
      <c r="V45" s="12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</row>
    <row r="46" spans="1:74" ht="19">
      <c r="A46" s="14">
        <v>43</v>
      </c>
      <c r="B46" s="37"/>
      <c r="C46" s="40"/>
      <c r="D46" s="41"/>
      <c r="E46" s="15" t="s">
        <v>10</v>
      </c>
      <c r="F46" s="43"/>
      <c r="G46" s="41"/>
      <c r="H46" s="16" t="str">
        <f t="shared" si="0"/>
        <v/>
      </c>
      <c r="I46" s="43"/>
      <c r="J46" s="17" t="str">
        <f t="shared" si="1"/>
        <v/>
      </c>
      <c r="K46" s="14" t="str">
        <f t="shared" si="2"/>
        <v/>
      </c>
      <c r="L46" s="18" t="str">
        <f>IF(K46="","",K46/SUMMARY!$D$1)</f>
        <v/>
      </c>
      <c r="M46" s="43"/>
      <c r="N46" s="19" t="str">
        <f t="shared" si="3"/>
        <v/>
      </c>
      <c r="O46" s="14" t="str">
        <f t="shared" si="4"/>
        <v/>
      </c>
      <c r="P46" s="33" t="str">
        <f t="shared" si="7"/>
        <v/>
      </c>
      <c r="Q46" s="43"/>
      <c r="R46" s="19" t="str">
        <f t="shared" si="5"/>
        <v/>
      </c>
      <c r="S46" s="93" t="str">
        <f t="shared" si="6"/>
        <v/>
      </c>
      <c r="T46" s="43"/>
      <c r="U46" s="41"/>
      <c r="V46" s="12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</row>
    <row r="47" spans="1:74" ht="19">
      <c r="A47" s="14">
        <v>44</v>
      </c>
      <c r="B47" s="37"/>
      <c r="C47" s="40"/>
      <c r="D47" s="41"/>
      <c r="E47" s="15" t="s">
        <v>10</v>
      </c>
      <c r="F47" s="43"/>
      <c r="G47" s="41"/>
      <c r="H47" s="16" t="str">
        <f t="shared" si="0"/>
        <v/>
      </c>
      <c r="I47" s="43"/>
      <c r="J47" s="17" t="str">
        <f t="shared" si="1"/>
        <v/>
      </c>
      <c r="K47" s="14" t="str">
        <f t="shared" si="2"/>
        <v/>
      </c>
      <c r="L47" s="18" t="str">
        <f>IF(K47="","",K47/SUMMARY!$D$1)</f>
        <v/>
      </c>
      <c r="M47" s="43"/>
      <c r="N47" s="19" t="str">
        <f t="shared" si="3"/>
        <v/>
      </c>
      <c r="O47" s="14" t="str">
        <f t="shared" si="4"/>
        <v/>
      </c>
      <c r="P47" s="33" t="str">
        <f t="shared" si="7"/>
        <v/>
      </c>
      <c r="Q47" s="43"/>
      <c r="R47" s="19" t="str">
        <f t="shared" si="5"/>
        <v/>
      </c>
      <c r="S47" s="93" t="str">
        <f t="shared" si="6"/>
        <v/>
      </c>
      <c r="T47" s="43"/>
      <c r="U47" s="41"/>
      <c r="V47" s="12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</row>
    <row r="48" spans="1:74" ht="19">
      <c r="A48" s="14">
        <v>45</v>
      </c>
      <c r="B48" s="37"/>
      <c r="C48" s="40"/>
      <c r="D48" s="41"/>
      <c r="E48" s="15" t="s">
        <v>10</v>
      </c>
      <c r="F48" s="43"/>
      <c r="G48" s="41"/>
      <c r="H48" s="16" t="str">
        <f t="shared" si="0"/>
        <v/>
      </c>
      <c r="I48" s="43"/>
      <c r="J48" s="17" t="str">
        <f t="shared" si="1"/>
        <v/>
      </c>
      <c r="K48" s="14" t="str">
        <f t="shared" si="2"/>
        <v/>
      </c>
      <c r="L48" s="18" t="str">
        <f>IF(K48="","",K48/SUMMARY!$D$1)</f>
        <v/>
      </c>
      <c r="M48" s="43"/>
      <c r="N48" s="19" t="str">
        <f t="shared" si="3"/>
        <v/>
      </c>
      <c r="O48" s="14" t="str">
        <f t="shared" si="4"/>
        <v/>
      </c>
      <c r="P48" s="33" t="str">
        <f t="shared" si="7"/>
        <v/>
      </c>
      <c r="Q48" s="43"/>
      <c r="R48" s="19" t="str">
        <f t="shared" si="5"/>
        <v/>
      </c>
      <c r="S48" s="93" t="str">
        <f t="shared" si="6"/>
        <v/>
      </c>
      <c r="T48" s="43"/>
      <c r="U48" s="41"/>
      <c r="V48" s="12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</row>
    <row r="49" spans="1:74" ht="19">
      <c r="A49" s="14">
        <v>46</v>
      </c>
      <c r="B49" s="37"/>
      <c r="C49" s="40"/>
      <c r="D49" s="41"/>
      <c r="E49" s="15" t="s">
        <v>10</v>
      </c>
      <c r="F49" s="43"/>
      <c r="G49" s="41"/>
      <c r="H49" s="16" t="str">
        <f t="shared" si="0"/>
        <v/>
      </c>
      <c r="I49" s="43"/>
      <c r="J49" s="17" t="str">
        <f t="shared" si="1"/>
        <v/>
      </c>
      <c r="K49" s="14" t="str">
        <f t="shared" si="2"/>
        <v/>
      </c>
      <c r="L49" s="18" t="str">
        <f>IF(K49="","",K49/SUMMARY!$D$1)</f>
        <v/>
      </c>
      <c r="M49" s="43"/>
      <c r="N49" s="19" t="str">
        <f t="shared" si="3"/>
        <v/>
      </c>
      <c r="O49" s="14" t="str">
        <f t="shared" si="4"/>
        <v/>
      </c>
      <c r="P49" s="33" t="str">
        <f t="shared" si="7"/>
        <v/>
      </c>
      <c r="Q49" s="43"/>
      <c r="R49" s="19" t="str">
        <f t="shared" si="5"/>
        <v/>
      </c>
      <c r="S49" s="93" t="str">
        <f t="shared" si="6"/>
        <v/>
      </c>
      <c r="T49" s="43"/>
      <c r="U49" s="41"/>
      <c r="V49" s="12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</row>
    <row r="50" spans="1:74" ht="19">
      <c r="A50" s="14">
        <v>47</v>
      </c>
      <c r="B50" s="37"/>
      <c r="C50" s="40"/>
      <c r="D50" s="41"/>
      <c r="E50" s="15" t="s">
        <v>10</v>
      </c>
      <c r="F50" s="43"/>
      <c r="G50" s="41"/>
      <c r="H50" s="16" t="str">
        <f t="shared" si="0"/>
        <v/>
      </c>
      <c r="I50" s="43"/>
      <c r="J50" s="17" t="str">
        <f t="shared" si="1"/>
        <v/>
      </c>
      <c r="K50" s="14" t="str">
        <f t="shared" si="2"/>
        <v/>
      </c>
      <c r="L50" s="18" t="str">
        <f>IF(K50="","",K50/SUMMARY!$D$1)</f>
        <v/>
      </c>
      <c r="M50" s="43"/>
      <c r="N50" s="19" t="str">
        <f t="shared" si="3"/>
        <v/>
      </c>
      <c r="O50" s="14" t="str">
        <f t="shared" si="4"/>
        <v/>
      </c>
      <c r="P50" s="33" t="str">
        <f t="shared" si="7"/>
        <v/>
      </c>
      <c r="Q50" s="43"/>
      <c r="R50" s="19" t="str">
        <f t="shared" si="5"/>
        <v/>
      </c>
      <c r="S50" s="93" t="str">
        <f t="shared" si="6"/>
        <v/>
      </c>
      <c r="T50" s="43"/>
      <c r="U50" s="41"/>
      <c r="V50" s="12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</row>
    <row r="51" spans="1:74" ht="19">
      <c r="A51" s="14">
        <v>48</v>
      </c>
      <c r="B51" s="37"/>
      <c r="C51" s="40"/>
      <c r="D51" s="41"/>
      <c r="E51" s="15" t="s">
        <v>10</v>
      </c>
      <c r="F51" s="43"/>
      <c r="G51" s="41"/>
      <c r="H51" s="16" t="str">
        <f t="shared" si="0"/>
        <v/>
      </c>
      <c r="I51" s="43"/>
      <c r="J51" s="17" t="str">
        <f t="shared" si="1"/>
        <v/>
      </c>
      <c r="K51" s="14" t="str">
        <f t="shared" si="2"/>
        <v/>
      </c>
      <c r="L51" s="18" t="str">
        <f>IF(K51="","",K51/SUMMARY!$D$1)</f>
        <v/>
      </c>
      <c r="M51" s="43"/>
      <c r="N51" s="19" t="str">
        <f t="shared" si="3"/>
        <v/>
      </c>
      <c r="O51" s="14" t="str">
        <f t="shared" si="4"/>
        <v/>
      </c>
      <c r="P51" s="33" t="str">
        <f t="shared" si="7"/>
        <v/>
      </c>
      <c r="Q51" s="43"/>
      <c r="R51" s="19" t="str">
        <f t="shared" si="5"/>
        <v/>
      </c>
      <c r="S51" s="93" t="str">
        <f t="shared" si="6"/>
        <v/>
      </c>
      <c r="T51" s="43"/>
      <c r="U51" s="41"/>
      <c r="V51" s="12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</row>
    <row r="52" spans="1:74" ht="19">
      <c r="A52" s="14">
        <v>49</v>
      </c>
      <c r="B52" s="37"/>
      <c r="C52" s="40"/>
      <c r="D52" s="41"/>
      <c r="E52" s="15" t="s">
        <v>10</v>
      </c>
      <c r="F52" s="43"/>
      <c r="G52" s="41"/>
      <c r="H52" s="16" t="str">
        <f t="shared" si="0"/>
        <v/>
      </c>
      <c r="I52" s="43"/>
      <c r="J52" s="17" t="str">
        <f t="shared" si="1"/>
        <v/>
      </c>
      <c r="K52" s="14" t="str">
        <f t="shared" si="2"/>
        <v/>
      </c>
      <c r="L52" s="18" t="str">
        <f>IF(K52="","",K52/SUMMARY!$D$1)</f>
        <v/>
      </c>
      <c r="M52" s="43"/>
      <c r="N52" s="19" t="str">
        <f t="shared" si="3"/>
        <v/>
      </c>
      <c r="O52" s="14" t="str">
        <f t="shared" si="4"/>
        <v/>
      </c>
      <c r="P52" s="33" t="str">
        <f t="shared" si="7"/>
        <v/>
      </c>
      <c r="Q52" s="43"/>
      <c r="R52" s="19" t="str">
        <f t="shared" si="5"/>
        <v/>
      </c>
      <c r="S52" s="93" t="str">
        <f t="shared" si="6"/>
        <v/>
      </c>
      <c r="T52" s="43"/>
      <c r="U52" s="41"/>
      <c r="V52" s="12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</row>
    <row r="53" spans="1:74" ht="19">
      <c r="A53" s="14">
        <v>50</v>
      </c>
      <c r="B53" s="37"/>
      <c r="C53" s="40"/>
      <c r="D53" s="41"/>
      <c r="E53" s="15" t="s">
        <v>10</v>
      </c>
      <c r="F53" s="43"/>
      <c r="G53" s="41"/>
      <c r="H53" s="16" t="str">
        <f t="shared" si="0"/>
        <v/>
      </c>
      <c r="I53" s="43"/>
      <c r="J53" s="17" t="str">
        <f t="shared" si="1"/>
        <v/>
      </c>
      <c r="K53" s="14" t="str">
        <f t="shared" si="2"/>
        <v/>
      </c>
      <c r="L53" s="18" t="str">
        <f>IF(K53="","",K53/SUMMARY!$D$1)</f>
        <v/>
      </c>
      <c r="M53" s="43"/>
      <c r="N53" s="19" t="str">
        <f t="shared" si="3"/>
        <v/>
      </c>
      <c r="O53" s="14" t="str">
        <f t="shared" si="4"/>
        <v/>
      </c>
      <c r="P53" s="33" t="str">
        <f t="shared" si="7"/>
        <v/>
      </c>
      <c r="Q53" s="43"/>
      <c r="R53" s="19" t="str">
        <f t="shared" si="5"/>
        <v/>
      </c>
      <c r="S53" s="93" t="str">
        <f t="shared" si="6"/>
        <v/>
      </c>
      <c r="T53" s="43"/>
      <c r="U53" s="41"/>
      <c r="V53" s="12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</row>
    <row r="54" spans="1:74" ht="19">
      <c r="A54" s="14">
        <v>51</v>
      </c>
      <c r="B54" s="37"/>
      <c r="C54" s="40"/>
      <c r="D54" s="41"/>
      <c r="E54" s="15" t="s">
        <v>10</v>
      </c>
      <c r="F54" s="43"/>
      <c r="G54" s="41"/>
      <c r="H54" s="16" t="str">
        <f t="shared" si="0"/>
        <v/>
      </c>
      <c r="I54" s="43"/>
      <c r="J54" s="17" t="str">
        <f t="shared" si="1"/>
        <v/>
      </c>
      <c r="K54" s="14" t="str">
        <f t="shared" si="2"/>
        <v/>
      </c>
      <c r="L54" s="18" t="str">
        <f>IF(K54="","",K54/SUMMARY!$D$1)</f>
        <v/>
      </c>
      <c r="M54" s="43"/>
      <c r="N54" s="19" t="str">
        <f t="shared" si="3"/>
        <v/>
      </c>
      <c r="O54" s="14" t="str">
        <f t="shared" si="4"/>
        <v/>
      </c>
      <c r="P54" s="33" t="str">
        <f t="shared" si="7"/>
        <v/>
      </c>
      <c r="Q54" s="43"/>
      <c r="R54" s="19" t="str">
        <f t="shared" si="5"/>
        <v/>
      </c>
      <c r="S54" s="93" t="str">
        <f t="shared" si="6"/>
        <v/>
      </c>
      <c r="T54" s="43"/>
      <c r="U54" s="41"/>
      <c r="V54" s="12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</row>
    <row r="55" spans="1:74" ht="19">
      <c r="A55" s="14">
        <v>52</v>
      </c>
      <c r="B55" s="37"/>
      <c r="C55" s="40"/>
      <c r="D55" s="41"/>
      <c r="E55" s="15" t="s">
        <v>10</v>
      </c>
      <c r="F55" s="43"/>
      <c r="G55" s="41"/>
      <c r="H55" s="16" t="str">
        <f t="shared" si="0"/>
        <v/>
      </c>
      <c r="I55" s="43"/>
      <c r="J55" s="17" t="str">
        <f t="shared" si="1"/>
        <v/>
      </c>
      <c r="K55" s="14" t="str">
        <f t="shared" si="2"/>
        <v/>
      </c>
      <c r="L55" s="18" t="str">
        <f>IF(K55="","",K55/SUMMARY!$D$1)</f>
        <v/>
      </c>
      <c r="M55" s="43"/>
      <c r="N55" s="19" t="str">
        <f t="shared" si="3"/>
        <v/>
      </c>
      <c r="O55" s="14" t="str">
        <f t="shared" si="4"/>
        <v/>
      </c>
      <c r="P55" s="33" t="str">
        <f t="shared" si="7"/>
        <v/>
      </c>
      <c r="Q55" s="43"/>
      <c r="R55" s="19" t="str">
        <f t="shared" si="5"/>
        <v/>
      </c>
      <c r="S55" s="93" t="str">
        <f t="shared" si="6"/>
        <v/>
      </c>
      <c r="T55" s="43"/>
      <c r="U55" s="41"/>
      <c r="V55" s="12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</row>
    <row r="56" spans="1:74" ht="19">
      <c r="A56" s="14">
        <v>53</v>
      </c>
      <c r="B56" s="37"/>
      <c r="C56" s="40"/>
      <c r="D56" s="41"/>
      <c r="E56" s="15" t="s">
        <v>10</v>
      </c>
      <c r="F56" s="43"/>
      <c r="G56" s="41"/>
      <c r="H56" s="16" t="str">
        <f t="shared" si="0"/>
        <v/>
      </c>
      <c r="I56" s="43"/>
      <c r="J56" s="17" t="str">
        <f t="shared" si="1"/>
        <v/>
      </c>
      <c r="K56" s="14" t="str">
        <f t="shared" si="2"/>
        <v/>
      </c>
      <c r="L56" s="18" t="str">
        <f>IF(K56="","",K56/SUMMARY!$D$1)</f>
        <v/>
      </c>
      <c r="M56" s="43"/>
      <c r="N56" s="19" t="str">
        <f t="shared" si="3"/>
        <v/>
      </c>
      <c r="O56" s="14" t="str">
        <f t="shared" si="4"/>
        <v/>
      </c>
      <c r="P56" s="33" t="str">
        <f t="shared" si="7"/>
        <v/>
      </c>
      <c r="Q56" s="43"/>
      <c r="R56" s="19" t="str">
        <f t="shared" si="5"/>
        <v/>
      </c>
      <c r="S56" s="93" t="str">
        <f t="shared" si="6"/>
        <v/>
      </c>
      <c r="T56" s="43"/>
      <c r="U56" s="41"/>
      <c r="V56" s="12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</row>
    <row r="57" spans="1:74" ht="19">
      <c r="A57" s="14">
        <v>54</v>
      </c>
      <c r="B57" s="37"/>
      <c r="C57" s="40"/>
      <c r="D57" s="41"/>
      <c r="E57" s="15" t="s">
        <v>10</v>
      </c>
      <c r="F57" s="43"/>
      <c r="G57" s="41"/>
      <c r="H57" s="16" t="str">
        <f t="shared" si="0"/>
        <v/>
      </c>
      <c r="I57" s="43"/>
      <c r="J57" s="17" t="str">
        <f t="shared" si="1"/>
        <v/>
      </c>
      <c r="K57" s="14" t="str">
        <f t="shared" si="2"/>
        <v/>
      </c>
      <c r="L57" s="18" t="str">
        <f>IF(K57="","",K57/SUMMARY!$D$1)</f>
        <v/>
      </c>
      <c r="M57" s="43"/>
      <c r="N57" s="19" t="str">
        <f t="shared" si="3"/>
        <v/>
      </c>
      <c r="O57" s="14" t="str">
        <f t="shared" si="4"/>
        <v/>
      </c>
      <c r="P57" s="33" t="str">
        <f t="shared" si="7"/>
        <v/>
      </c>
      <c r="Q57" s="43"/>
      <c r="R57" s="19" t="str">
        <f t="shared" si="5"/>
        <v/>
      </c>
      <c r="S57" s="93" t="str">
        <f t="shared" si="6"/>
        <v/>
      </c>
      <c r="T57" s="43"/>
      <c r="U57" s="41"/>
      <c r="V57" s="12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</row>
    <row r="58" spans="1:74" ht="19">
      <c r="A58" s="14">
        <v>55</v>
      </c>
      <c r="B58" s="37"/>
      <c r="C58" s="40"/>
      <c r="D58" s="41"/>
      <c r="E58" s="15" t="s">
        <v>10</v>
      </c>
      <c r="F58" s="43"/>
      <c r="G58" s="41"/>
      <c r="H58" s="16" t="str">
        <f t="shared" si="0"/>
        <v/>
      </c>
      <c r="I58" s="43"/>
      <c r="J58" s="17" t="str">
        <f t="shared" si="1"/>
        <v/>
      </c>
      <c r="K58" s="14" t="str">
        <f t="shared" si="2"/>
        <v/>
      </c>
      <c r="L58" s="18" t="str">
        <f>IF(K58="","",K58/SUMMARY!$D$1)</f>
        <v/>
      </c>
      <c r="M58" s="43"/>
      <c r="N58" s="19" t="str">
        <f t="shared" si="3"/>
        <v/>
      </c>
      <c r="O58" s="14" t="str">
        <f t="shared" si="4"/>
        <v/>
      </c>
      <c r="P58" s="33" t="str">
        <f t="shared" si="7"/>
        <v/>
      </c>
      <c r="Q58" s="43"/>
      <c r="R58" s="19" t="str">
        <f t="shared" si="5"/>
        <v/>
      </c>
      <c r="S58" s="93" t="str">
        <f t="shared" si="6"/>
        <v/>
      </c>
      <c r="T58" s="43"/>
      <c r="U58" s="41"/>
      <c r="V58" s="12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</row>
    <row r="59" spans="1:74" ht="19">
      <c r="A59" s="14">
        <v>56</v>
      </c>
      <c r="B59" s="37"/>
      <c r="C59" s="40"/>
      <c r="D59" s="41"/>
      <c r="E59" s="15" t="s">
        <v>10</v>
      </c>
      <c r="F59" s="43"/>
      <c r="G59" s="41"/>
      <c r="H59" s="16" t="str">
        <f t="shared" si="0"/>
        <v/>
      </c>
      <c r="I59" s="43"/>
      <c r="J59" s="17" t="str">
        <f t="shared" si="1"/>
        <v/>
      </c>
      <c r="K59" s="14" t="str">
        <f t="shared" si="2"/>
        <v/>
      </c>
      <c r="L59" s="18" t="str">
        <f>IF(K59="","",K59/SUMMARY!$D$1)</f>
        <v/>
      </c>
      <c r="M59" s="43"/>
      <c r="N59" s="19" t="str">
        <f t="shared" si="3"/>
        <v/>
      </c>
      <c r="O59" s="14" t="str">
        <f t="shared" si="4"/>
        <v/>
      </c>
      <c r="P59" s="33" t="str">
        <f t="shared" si="7"/>
        <v/>
      </c>
      <c r="Q59" s="43"/>
      <c r="R59" s="19" t="str">
        <f t="shared" si="5"/>
        <v/>
      </c>
      <c r="S59" s="93" t="str">
        <f t="shared" si="6"/>
        <v/>
      </c>
      <c r="T59" s="43"/>
      <c r="U59" s="41"/>
      <c r="V59" s="12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</row>
    <row r="60" spans="1:74" ht="19">
      <c r="A60" s="14">
        <v>57</v>
      </c>
      <c r="B60" s="37"/>
      <c r="C60" s="40"/>
      <c r="D60" s="41"/>
      <c r="E60" s="15" t="s">
        <v>10</v>
      </c>
      <c r="F60" s="43"/>
      <c r="G60" s="41"/>
      <c r="H60" s="16" t="str">
        <f t="shared" si="0"/>
        <v/>
      </c>
      <c r="I60" s="43"/>
      <c r="J60" s="17" t="str">
        <f t="shared" si="1"/>
        <v/>
      </c>
      <c r="K60" s="14" t="str">
        <f t="shared" si="2"/>
        <v/>
      </c>
      <c r="L60" s="18" t="str">
        <f>IF(K60="","",K60/SUMMARY!$D$1)</f>
        <v/>
      </c>
      <c r="M60" s="43"/>
      <c r="N60" s="19" t="str">
        <f t="shared" si="3"/>
        <v/>
      </c>
      <c r="O60" s="14" t="str">
        <f t="shared" si="4"/>
        <v/>
      </c>
      <c r="P60" s="33" t="str">
        <f t="shared" si="7"/>
        <v/>
      </c>
      <c r="Q60" s="43"/>
      <c r="R60" s="19" t="str">
        <f t="shared" si="5"/>
        <v/>
      </c>
      <c r="S60" s="93" t="str">
        <f t="shared" si="6"/>
        <v/>
      </c>
      <c r="T60" s="43"/>
      <c r="U60" s="41"/>
      <c r="V60" s="12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</row>
    <row r="61" spans="1:74" ht="19">
      <c r="A61" s="14">
        <v>58</v>
      </c>
      <c r="B61" s="37"/>
      <c r="C61" s="40"/>
      <c r="D61" s="41"/>
      <c r="E61" s="15" t="s">
        <v>10</v>
      </c>
      <c r="F61" s="43"/>
      <c r="G61" s="41"/>
      <c r="H61" s="16" t="str">
        <f t="shared" si="0"/>
        <v/>
      </c>
      <c r="I61" s="43"/>
      <c r="J61" s="17" t="str">
        <f t="shared" si="1"/>
        <v/>
      </c>
      <c r="K61" s="14" t="str">
        <f t="shared" si="2"/>
        <v/>
      </c>
      <c r="L61" s="18" t="str">
        <f>IF(K61="","",K61/SUMMARY!$D$1)</f>
        <v/>
      </c>
      <c r="M61" s="43"/>
      <c r="N61" s="19" t="str">
        <f t="shared" si="3"/>
        <v/>
      </c>
      <c r="O61" s="14" t="str">
        <f t="shared" si="4"/>
        <v/>
      </c>
      <c r="P61" s="33" t="str">
        <f t="shared" si="7"/>
        <v/>
      </c>
      <c r="Q61" s="43"/>
      <c r="R61" s="19" t="str">
        <f t="shared" si="5"/>
        <v/>
      </c>
      <c r="S61" s="93" t="str">
        <f t="shared" si="6"/>
        <v/>
      </c>
      <c r="T61" s="43"/>
      <c r="U61" s="41"/>
      <c r="V61" s="12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</row>
    <row r="62" spans="1:74" ht="19">
      <c r="A62" s="14">
        <v>59</v>
      </c>
      <c r="B62" s="37"/>
      <c r="C62" s="40"/>
      <c r="D62" s="41"/>
      <c r="E62" s="15" t="s">
        <v>10</v>
      </c>
      <c r="F62" s="43"/>
      <c r="G62" s="41"/>
      <c r="H62" s="16" t="str">
        <f t="shared" si="0"/>
        <v/>
      </c>
      <c r="I62" s="43"/>
      <c r="J62" s="17" t="str">
        <f t="shared" si="1"/>
        <v/>
      </c>
      <c r="K62" s="14" t="str">
        <f t="shared" si="2"/>
        <v/>
      </c>
      <c r="L62" s="18" t="str">
        <f>IF(K62="","",K62/SUMMARY!$D$1)</f>
        <v/>
      </c>
      <c r="M62" s="43"/>
      <c r="N62" s="19" t="str">
        <f t="shared" si="3"/>
        <v/>
      </c>
      <c r="O62" s="14" t="str">
        <f t="shared" si="4"/>
        <v/>
      </c>
      <c r="P62" s="33" t="str">
        <f t="shared" si="7"/>
        <v/>
      </c>
      <c r="Q62" s="43"/>
      <c r="R62" s="19" t="str">
        <f t="shared" si="5"/>
        <v/>
      </c>
      <c r="S62" s="93" t="str">
        <f t="shared" si="6"/>
        <v/>
      </c>
      <c r="T62" s="43"/>
      <c r="U62" s="41"/>
      <c r="V62" s="12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</row>
    <row r="63" spans="1:74" ht="19">
      <c r="A63" s="14">
        <v>60</v>
      </c>
      <c r="B63" s="37"/>
      <c r="C63" s="40"/>
      <c r="D63" s="41"/>
      <c r="E63" s="15" t="s">
        <v>10</v>
      </c>
      <c r="F63" s="43"/>
      <c r="G63" s="41"/>
      <c r="H63" s="16" t="str">
        <f t="shared" si="0"/>
        <v/>
      </c>
      <c r="I63" s="43"/>
      <c r="J63" s="17" t="str">
        <f t="shared" si="1"/>
        <v/>
      </c>
      <c r="K63" s="14" t="str">
        <f t="shared" si="2"/>
        <v/>
      </c>
      <c r="L63" s="18" t="str">
        <f>IF(K63="","",K63/SUMMARY!$D$1)</f>
        <v/>
      </c>
      <c r="M63" s="43"/>
      <c r="N63" s="19" t="str">
        <f t="shared" si="3"/>
        <v/>
      </c>
      <c r="O63" s="14" t="str">
        <f t="shared" si="4"/>
        <v/>
      </c>
      <c r="P63" s="33" t="str">
        <f t="shared" si="7"/>
        <v/>
      </c>
      <c r="Q63" s="43"/>
      <c r="R63" s="19" t="str">
        <f t="shared" si="5"/>
        <v/>
      </c>
      <c r="S63" s="93" t="str">
        <f t="shared" si="6"/>
        <v/>
      </c>
      <c r="T63" s="43"/>
      <c r="U63" s="41"/>
      <c r="V63" s="12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</row>
    <row r="64" spans="1:74" ht="19">
      <c r="A64" s="14">
        <v>61</v>
      </c>
      <c r="B64" s="37"/>
      <c r="C64" s="40"/>
      <c r="D64" s="41"/>
      <c r="E64" s="15" t="s">
        <v>10</v>
      </c>
      <c r="F64" s="43"/>
      <c r="G64" s="41"/>
      <c r="H64" s="16" t="str">
        <f t="shared" si="0"/>
        <v/>
      </c>
      <c r="I64" s="43"/>
      <c r="J64" s="17" t="str">
        <f t="shared" si="1"/>
        <v/>
      </c>
      <c r="K64" s="14" t="str">
        <f t="shared" si="2"/>
        <v/>
      </c>
      <c r="L64" s="18" t="str">
        <f>IF(K64="","",K64/SUMMARY!$D$1)</f>
        <v/>
      </c>
      <c r="M64" s="43"/>
      <c r="N64" s="19" t="str">
        <f t="shared" si="3"/>
        <v/>
      </c>
      <c r="O64" s="14" t="str">
        <f t="shared" si="4"/>
        <v/>
      </c>
      <c r="P64" s="33" t="str">
        <f t="shared" si="7"/>
        <v/>
      </c>
      <c r="Q64" s="43"/>
      <c r="R64" s="19" t="str">
        <f t="shared" si="5"/>
        <v/>
      </c>
      <c r="S64" s="93" t="str">
        <f t="shared" si="6"/>
        <v/>
      </c>
      <c r="T64" s="43"/>
      <c r="U64" s="41"/>
      <c r="V64" s="12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</row>
    <row r="65" spans="1:74" ht="19">
      <c r="A65" s="14">
        <v>62</v>
      </c>
      <c r="B65" s="37"/>
      <c r="C65" s="40"/>
      <c r="D65" s="41"/>
      <c r="E65" s="15" t="s">
        <v>10</v>
      </c>
      <c r="F65" s="43"/>
      <c r="G65" s="41"/>
      <c r="H65" s="16" t="str">
        <f t="shared" si="0"/>
        <v/>
      </c>
      <c r="I65" s="43"/>
      <c r="J65" s="17" t="str">
        <f t="shared" si="1"/>
        <v/>
      </c>
      <c r="K65" s="14" t="str">
        <f t="shared" si="2"/>
        <v/>
      </c>
      <c r="L65" s="18" t="str">
        <f>IF(K65="","",K65/SUMMARY!$D$1)</f>
        <v/>
      </c>
      <c r="M65" s="43"/>
      <c r="N65" s="19" t="str">
        <f t="shared" si="3"/>
        <v/>
      </c>
      <c r="O65" s="14" t="str">
        <f t="shared" si="4"/>
        <v/>
      </c>
      <c r="P65" s="33" t="str">
        <f t="shared" si="7"/>
        <v/>
      </c>
      <c r="Q65" s="43"/>
      <c r="R65" s="19" t="str">
        <f t="shared" si="5"/>
        <v/>
      </c>
      <c r="S65" s="93" t="str">
        <f t="shared" si="6"/>
        <v/>
      </c>
      <c r="T65" s="43"/>
      <c r="U65" s="41"/>
      <c r="V65" s="12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</row>
    <row r="66" spans="1:74" ht="19">
      <c r="A66" s="14">
        <v>63</v>
      </c>
      <c r="B66" s="37"/>
      <c r="C66" s="40"/>
      <c r="D66" s="41"/>
      <c r="E66" s="15" t="s">
        <v>10</v>
      </c>
      <c r="F66" s="43"/>
      <c r="G66" s="41"/>
      <c r="H66" s="16" t="str">
        <f t="shared" si="0"/>
        <v/>
      </c>
      <c r="I66" s="43"/>
      <c r="J66" s="17" t="str">
        <f t="shared" si="1"/>
        <v/>
      </c>
      <c r="K66" s="14" t="str">
        <f t="shared" si="2"/>
        <v/>
      </c>
      <c r="L66" s="18" t="str">
        <f>IF(K66="","",K66/SUMMARY!$D$1)</f>
        <v/>
      </c>
      <c r="M66" s="43"/>
      <c r="N66" s="19" t="str">
        <f t="shared" si="3"/>
        <v/>
      </c>
      <c r="O66" s="14" t="str">
        <f t="shared" si="4"/>
        <v/>
      </c>
      <c r="P66" s="33" t="str">
        <f t="shared" si="7"/>
        <v/>
      </c>
      <c r="Q66" s="43"/>
      <c r="R66" s="19" t="str">
        <f t="shared" si="5"/>
        <v/>
      </c>
      <c r="S66" s="93" t="str">
        <f t="shared" si="6"/>
        <v/>
      </c>
      <c r="T66" s="43"/>
      <c r="U66" s="41"/>
      <c r="V66" s="12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</row>
    <row r="67" spans="1:74" ht="19">
      <c r="A67" s="14">
        <v>64</v>
      </c>
      <c r="B67" s="37"/>
      <c r="C67" s="40"/>
      <c r="D67" s="41"/>
      <c r="E67" s="15" t="s">
        <v>10</v>
      </c>
      <c r="F67" s="43"/>
      <c r="G67" s="41"/>
      <c r="H67" s="16" t="str">
        <f t="shared" si="0"/>
        <v/>
      </c>
      <c r="I67" s="43"/>
      <c r="J67" s="17" t="str">
        <f t="shared" si="1"/>
        <v/>
      </c>
      <c r="K67" s="14" t="str">
        <f t="shared" si="2"/>
        <v/>
      </c>
      <c r="L67" s="18" t="str">
        <f>IF(K67="","",K67/SUMMARY!$D$1)</f>
        <v/>
      </c>
      <c r="M67" s="43"/>
      <c r="N67" s="19" t="str">
        <f t="shared" si="3"/>
        <v/>
      </c>
      <c r="O67" s="14" t="str">
        <f t="shared" si="4"/>
        <v/>
      </c>
      <c r="P67" s="33" t="str">
        <f t="shared" si="7"/>
        <v/>
      </c>
      <c r="Q67" s="43"/>
      <c r="R67" s="19" t="str">
        <f t="shared" si="5"/>
        <v/>
      </c>
      <c r="S67" s="93" t="str">
        <f t="shared" si="6"/>
        <v/>
      </c>
      <c r="T67" s="43"/>
      <c r="U67" s="41"/>
      <c r="V67" s="12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</row>
    <row r="68" spans="1:74" ht="19">
      <c r="A68" s="14">
        <v>65</v>
      </c>
      <c r="B68" s="37"/>
      <c r="C68" s="40"/>
      <c r="D68" s="41"/>
      <c r="E68" s="15" t="s">
        <v>10</v>
      </c>
      <c r="F68" s="43"/>
      <c r="G68" s="41"/>
      <c r="H68" s="16" t="str">
        <f t="shared" si="0"/>
        <v/>
      </c>
      <c r="I68" s="43"/>
      <c r="J68" s="17" t="str">
        <f t="shared" si="1"/>
        <v/>
      </c>
      <c r="K68" s="14" t="str">
        <f t="shared" si="2"/>
        <v/>
      </c>
      <c r="L68" s="18" t="str">
        <f>IF(K68="","",K68/SUMMARY!$D$1)</f>
        <v/>
      </c>
      <c r="M68" s="43"/>
      <c r="N68" s="19" t="str">
        <f t="shared" si="3"/>
        <v/>
      </c>
      <c r="O68" s="14" t="str">
        <f t="shared" si="4"/>
        <v/>
      </c>
      <c r="P68" s="33" t="str">
        <f t="shared" si="7"/>
        <v/>
      </c>
      <c r="Q68" s="43"/>
      <c r="R68" s="19" t="str">
        <f t="shared" si="5"/>
        <v/>
      </c>
      <c r="S68" s="93" t="str">
        <f t="shared" si="6"/>
        <v/>
      </c>
      <c r="T68" s="43"/>
      <c r="U68" s="41"/>
      <c r="V68" s="12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</row>
    <row r="69" spans="1:74" ht="19">
      <c r="A69" s="14">
        <v>66</v>
      </c>
      <c r="B69" s="37"/>
      <c r="C69" s="40"/>
      <c r="D69" s="41"/>
      <c r="E69" s="15" t="s">
        <v>10</v>
      </c>
      <c r="F69" s="43"/>
      <c r="G69" s="41"/>
      <c r="H69" s="16" t="str">
        <f t="shared" si="0"/>
        <v/>
      </c>
      <c r="I69" s="43"/>
      <c r="J69" s="17" t="str">
        <f t="shared" si="1"/>
        <v/>
      </c>
      <c r="K69" s="14" t="str">
        <f t="shared" si="2"/>
        <v/>
      </c>
      <c r="L69" s="18" t="str">
        <f>IF(K69="","",K69/SUMMARY!$D$1)</f>
        <v/>
      </c>
      <c r="M69" s="43"/>
      <c r="N69" s="19" t="str">
        <f t="shared" si="3"/>
        <v/>
      </c>
      <c r="O69" s="14" t="str">
        <f t="shared" si="4"/>
        <v/>
      </c>
      <c r="P69" s="33" t="str">
        <f t="shared" si="7"/>
        <v/>
      </c>
      <c r="Q69" s="43"/>
      <c r="R69" s="19" t="str">
        <f t="shared" si="5"/>
        <v/>
      </c>
      <c r="S69" s="93" t="str">
        <f t="shared" si="6"/>
        <v/>
      </c>
      <c r="T69" s="43"/>
      <c r="U69" s="41"/>
      <c r="V69" s="12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</row>
    <row r="70" spans="1:74" ht="19">
      <c r="A70" s="14">
        <v>67</v>
      </c>
      <c r="B70" s="37"/>
      <c r="C70" s="40"/>
      <c r="D70" s="41"/>
      <c r="E70" s="15" t="s">
        <v>10</v>
      </c>
      <c r="F70" s="43"/>
      <c r="G70" s="41"/>
      <c r="H70" s="16" t="str">
        <f t="shared" si="0"/>
        <v/>
      </c>
      <c r="I70" s="43"/>
      <c r="J70" s="17" t="str">
        <f t="shared" si="1"/>
        <v/>
      </c>
      <c r="K70" s="14" t="str">
        <f t="shared" si="2"/>
        <v/>
      </c>
      <c r="L70" s="18" t="str">
        <f>IF(K70="","",K70/SUMMARY!$D$1)</f>
        <v/>
      </c>
      <c r="M70" s="43"/>
      <c r="N70" s="19" t="str">
        <f t="shared" si="3"/>
        <v/>
      </c>
      <c r="O70" s="14" t="str">
        <f t="shared" si="4"/>
        <v/>
      </c>
      <c r="P70" s="33" t="str">
        <f t="shared" si="7"/>
        <v/>
      </c>
      <c r="Q70" s="43"/>
      <c r="R70" s="19" t="str">
        <f t="shared" si="5"/>
        <v/>
      </c>
      <c r="S70" s="93" t="str">
        <f t="shared" si="6"/>
        <v/>
      </c>
      <c r="T70" s="43"/>
      <c r="U70" s="41"/>
      <c r="V70" s="12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</row>
    <row r="71" spans="1:74" ht="19">
      <c r="A71" s="14">
        <v>68</v>
      </c>
      <c r="B71" s="37"/>
      <c r="C71" s="40"/>
      <c r="D71" s="41"/>
      <c r="E71" s="15" t="s">
        <v>10</v>
      </c>
      <c r="F71" s="43"/>
      <c r="G71" s="41"/>
      <c r="H71" s="16" t="str">
        <f t="shared" si="0"/>
        <v/>
      </c>
      <c r="I71" s="43"/>
      <c r="J71" s="17" t="str">
        <f t="shared" si="1"/>
        <v/>
      </c>
      <c r="K71" s="14" t="str">
        <f t="shared" si="2"/>
        <v/>
      </c>
      <c r="L71" s="18" t="str">
        <f>IF(K71="","",K71/SUMMARY!$D$1)</f>
        <v/>
      </c>
      <c r="M71" s="43"/>
      <c r="N71" s="19" t="str">
        <f t="shared" si="3"/>
        <v/>
      </c>
      <c r="O71" s="14" t="str">
        <f t="shared" si="4"/>
        <v/>
      </c>
      <c r="P71" s="33" t="str">
        <f t="shared" si="7"/>
        <v/>
      </c>
      <c r="Q71" s="43"/>
      <c r="R71" s="19" t="str">
        <f t="shared" si="5"/>
        <v/>
      </c>
      <c r="S71" s="93" t="str">
        <f t="shared" si="6"/>
        <v/>
      </c>
      <c r="T71" s="43"/>
      <c r="U71" s="41"/>
      <c r="V71" s="12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</row>
    <row r="72" spans="1:74" ht="19">
      <c r="A72" s="14">
        <v>69</v>
      </c>
      <c r="B72" s="37"/>
      <c r="C72" s="40"/>
      <c r="D72" s="41"/>
      <c r="E72" s="15" t="s">
        <v>10</v>
      </c>
      <c r="F72" s="43"/>
      <c r="G72" s="41"/>
      <c r="H72" s="16" t="str">
        <f t="shared" si="0"/>
        <v/>
      </c>
      <c r="I72" s="43"/>
      <c r="J72" s="17" t="str">
        <f t="shared" si="1"/>
        <v/>
      </c>
      <c r="K72" s="14" t="str">
        <f t="shared" si="2"/>
        <v/>
      </c>
      <c r="L72" s="18" t="str">
        <f>IF(K72="","",K72/SUMMARY!$D$1)</f>
        <v/>
      </c>
      <c r="M72" s="43"/>
      <c r="N72" s="19" t="str">
        <f t="shared" si="3"/>
        <v/>
      </c>
      <c r="O72" s="14" t="str">
        <f t="shared" si="4"/>
        <v/>
      </c>
      <c r="P72" s="33" t="str">
        <f t="shared" si="7"/>
        <v/>
      </c>
      <c r="Q72" s="43"/>
      <c r="R72" s="19" t="str">
        <f t="shared" si="5"/>
        <v/>
      </c>
      <c r="S72" s="93" t="str">
        <f t="shared" si="6"/>
        <v/>
      </c>
      <c r="T72" s="43"/>
      <c r="U72" s="41"/>
      <c r="V72" s="12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</row>
    <row r="73" spans="1:74" ht="19">
      <c r="A73" s="14">
        <v>70</v>
      </c>
      <c r="B73" s="37"/>
      <c r="C73" s="40"/>
      <c r="D73" s="41"/>
      <c r="E73" s="15" t="s">
        <v>10</v>
      </c>
      <c r="F73" s="43"/>
      <c r="G73" s="41"/>
      <c r="H73" s="16" t="str">
        <f t="shared" si="0"/>
        <v/>
      </c>
      <c r="I73" s="43"/>
      <c r="J73" s="17" t="str">
        <f t="shared" si="1"/>
        <v/>
      </c>
      <c r="K73" s="14" t="str">
        <f t="shared" si="2"/>
        <v/>
      </c>
      <c r="L73" s="18" t="str">
        <f>IF(K73="","",K73/SUMMARY!$D$1)</f>
        <v/>
      </c>
      <c r="M73" s="43"/>
      <c r="N73" s="19" t="str">
        <f t="shared" si="3"/>
        <v/>
      </c>
      <c r="O73" s="14" t="str">
        <f t="shared" si="4"/>
        <v/>
      </c>
      <c r="P73" s="33" t="str">
        <f t="shared" si="7"/>
        <v/>
      </c>
      <c r="Q73" s="43"/>
      <c r="R73" s="19" t="str">
        <f t="shared" si="5"/>
        <v/>
      </c>
      <c r="S73" s="93" t="str">
        <f t="shared" si="6"/>
        <v/>
      </c>
      <c r="T73" s="43"/>
      <c r="U73" s="41"/>
      <c r="V73" s="12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</row>
    <row r="74" spans="1:74" ht="19">
      <c r="A74" s="14">
        <v>71</v>
      </c>
      <c r="B74" s="37"/>
      <c r="C74" s="40"/>
      <c r="D74" s="41"/>
      <c r="E74" s="15" t="s">
        <v>10</v>
      </c>
      <c r="F74" s="43"/>
      <c r="G74" s="41"/>
      <c r="H74" s="16" t="str">
        <f t="shared" si="0"/>
        <v/>
      </c>
      <c r="I74" s="43"/>
      <c r="J74" s="17" t="str">
        <f t="shared" si="1"/>
        <v/>
      </c>
      <c r="K74" s="14" t="str">
        <f t="shared" si="2"/>
        <v/>
      </c>
      <c r="L74" s="18" t="str">
        <f>IF(K74="","",K74/SUMMARY!$D$1)</f>
        <v/>
      </c>
      <c r="M74" s="43"/>
      <c r="N74" s="19" t="str">
        <f t="shared" si="3"/>
        <v/>
      </c>
      <c r="O74" s="14" t="str">
        <f t="shared" si="4"/>
        <v/>
      </c>
      <c r="P74" s="33" t="str">
        <f t="shared" si="7"/>
        <v/>
      </c>
      <c r="Q74" s="43"/>
      <c r="R74" s="19" t="str">
        <f t="shared" si="5"/>
        <v/>
      </c>
      <c r="S74" s="93" t="str">
        <f t="shared" si="6"/>
        <v/>
      </c>
      <c r="T74" s="43"/>
      <c r="U74" s="41"/>
      <c r="V74" s="12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</row>
    <row r="75" spans="1:74" ht="19">
      <c r="A75" s="14">
        <v>72</v>
      </c>
      <c r="B75" s="37"/>
      <c r="C75" s="40"/>
      <c r="D75" s="41"/>
      <c r="E75" s="15" t="s">
        <v>10</v>
      </c>
      <c r="F75" s="43"/>
      <c r="G75" s="41"/>
      <c r="H75" s="16" t="str">
        <f t="shared" si="0"/>
        <v/>
      </c>
      <c r="I75" s="43"/>
      <c r="J75" s="17" t="str">
        <f t="shared" si="1"/>
        <v/>
      </c>
      <c r="K75" s="14" t="str">
        <f t="shared" si="2"/>
        <v/>
      </c>
      <c r="L75" s="18" t="str">
        <f>IF(K75="","",K75/SUMMARY!$D$1)</f>
        <v/>
      </c>
      <c r="M75" s="43"/>
      <c r="N75" s="19" t="str">
        <f t="shared" si="3"/>
        <v/>
      </c>
      <c r="O75" s="14" t="str">
        <f t="shared" si="4"/>
        <v/>
      </c>
      <c r="P75" s="33" t="str">
        <f t="shared" si="7"/>
        <v/>
      </c>
      <c r="Q75" s="43"/>
      <c r="R75" s="19" t="str">
        <f t="shared" si="5"/>
        <v/>
      </c>
      <c r="S75" s="93" t="str">
        <f t="shared" si="6"/>
        <v/>
      </c>
      <c r="T75" s="43"/>
      <c r="U75" s="41"/>
      <c r="V75" s="12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</row>
    <row r="76" spans="1:74" ht="19">
      <c r="A76" s="14">
        <v>73</v>
      </c>
      <c r="B76" s="37"/>
      <c r="C76" s="40"/>
      <c r="D76" s="41"/>
      <c r="E76" s="15" t="s">
        <v>10</v>
      </c>
      <c r="F76" s="43"/>
      <c r="G76" s="41"/>
      <c r="H76" s="16" t="str">
        <f t="shared" si="0"/>
        <v/>
      </c>
      <c r="I76" s="43"/>
      <c r="J76" s="17" t="str">
        <f t="shared" si="1"/>
        <v/>
      </c>
      <c r="K76" s="14" t="str">
        <f t="shared" si="2"/>
        <v/>
      </c>
      <c r="L76" s="18" t="str">
        <f>IF(K76="","",K76/SUMMARY!$D$1)</f>
        <v/>
      </c>
      <c r="M76" s="43"/>
      <c r="N76" s="19" t="str">
        <f t="shared" si="3"/>
        <v/>
      </c>
      <c r="O76" s="14" t="str">
        <f t="shared" si="4"/>
        <v/>
      </c>
      <c r="P76" s="33" t="str">
        <f t="shared" si="7"/>
        <v/>
      </c>
      <c r="Q76" s="43"/>
      <c r="R76" s="19" t="str">
        <f t="shared" si="5"/>
        <v/>
      </c>
      <c r="S76" s="93" t="str">
        <f t="shared" si="6"/>
        <v/>
      </c>
      <c r="T76" s="43"/>
      <c r="U76" s="41"/>
      <c r="V76" s="12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</row>
    <row r="77" spans="1:74" ht="19">
      <c r="A77" s="14">
        <v>74</v>
      </c>
      <c r="B77" s="37"/>
      <c r="C77" s="40"/>
      <c r="D77" s="41"/>
      <c r="E77" s="15" t="s">
        <v>10</v>
      </c>
      <c r="F77" s="43"/>
      <c r="G77" s="41"/>
      <c r="H77" s="16" t="str">
        <f t="shared" si="0"/>
        <v/>
      </c>
      <c r="I77" s="43"/>
      <c r="J77" s="17" t="str">
        <f t="shared" si="1"/>
        <v/>
      </c>
      <c r="K77" s="14" t="str">
        <f t="shared" si="2"/>
        <v/>
      </c>
      <c r="L77" s="18" t="str">
        <f>IF(K77="","",K77/SUMMARY!$D$1)</f>
        <v/>
      </c>
      <c r="M77" s="43"/>
      <c r="N77" s="19" t="str">
        <f t="shared" si="3"/>
        <v/>
      </c>
      <c r="O77" s="14" t="str">
        <f t="shared" si="4"/>
        <v/>
      </c>
      <c r="P77" s="33" t="str">
        <f t="shared" si="7"/>
        <v/>
      </c>
      <c r="Q77" s="43"/>
      <c r="R77" s="19" t="str">
        <f t="shared" si="5"/>
        <v/>
      </c>
      <c r="S77" s="93" t="str">
        <f t="shared" si="6"/>
        <v/>
      </c>
      <c r="T77" s="43"/>
      <c r="U77" s="41"/>
      <c r="V77" s="12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</row>
    <row r="78" spans="1:74" ht="19">
      <c r="A78" s="14">
        <v>75</v>
      </c>
      <c r="B78" s="37"/>
      <c r="C78" s="40"/>
      <c r="D78" s="41"/>
      <c r="E78" s="15" t="s">
        <v>10</v>
      </c>
      <c r="F78" s="43"/>
      <c r="G78" s="41"/>
      <c r="H78" s="16" t="str">
        <f t="shared" si="0"/>
        <v/>
      </c>
      <c r="I78" s="43"/>
      <c r="J78" s="17" t="str">
        <f t="shared" si="1"/>
        <v/>
      </c>
      <c r="K78" s="14" t="str">
        <f t="shared" si="2"/>
        <v/>
      </c>
      <c r="L78" s="18" t="str">
        <f>IF(K78="","",K78/SUMMARY!$D$1)</f>
        <v/>
      </c>
      <c r="M78" s="43"/>
      <c r="N78" s="19" t="str">
        <f t="shared" si="3"/>
        <v/>
      </c>
      <c r="O78" s="14" t="str">
        <f t="shared" si="4"/>
        <v/>
      </c>
      <c r="P78" s="33" t="str">
        <f t="shared" si="7"/>
        <v/>
      </c>
      <c r="Q78" s="43"/>
      <c r="R78" s="19" t="str">
        <f t="shared" si="5"/>
        <v/>
      </c>
      <c r="S78" s="93" t="str">
        <f t="shared" si="6"/>
        <v/>
      </c>
      <c r="T78" s="43"/>
      <c r="U78" s="41"/>
      <c r="V78" s="12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</row>
    <row r="79" spans="1:74" ht="19">
      <c r="A79" s="14">
        <v>76</v>
      </c>
      <c r="B79" s="37"/>
      <c r="C79" s="40"/>
      <c r="D79" s="41"/>
      <c r="E79" s="15" t="s">
        <v>10</v>
      </c>
      <c r="F79" s="43"/>
      <c r="G79" s="41"/>
      <c r="H79" s="16" t="str">
        <f t="shared" si="0"/>
        <v/>
      </c>
      <c r="I79" s="43"/>
      <c r="J79" s="17" t="str">
        <f t="shared" si="1"/>
        <v/>
      </c>
      <c r="K79" s="14" t="str">
        <f t="shared" si="2"/>
        <v/>
      </c>
      <c r="L79" s="18" t="str">
        <f>IF(K79="","",K79/SUMMARY!$D$1)</f>
        <v/>
      </c>
      <c r="M79" s="43"/>
      <c r="N79" s="19" t="str">
        <f t="shared" si="3"/>
        <v/>
      </c>
      <c r="O79" s="14" t="str">
        <f t="shared" si="4"/>
        <v/>
      </c>
      <c r="P79" s="33" t="str">
        <f t="shared" si="7"/>
        <v/>
      </c>
      <c r="Q79" s="43"/>
      <c r="R79" s="19" t="str">
        <f t="shared" si="5"/>
        <v/>
      </c>
      <c r="S79" s="93" t="str">
        <f t="shared" si="6"/>
        <v/>
      </c>
      <c r="T79" s="43"/>
      <c r="U79" s="41"/>
      <c r="V79" s="12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</row>
    <row r="80" spans="1:74" ht="19">
      <c r="A80" s="14">
        <v>77</v>
      </c>
      <c r="B80" s="37"/>
      <c r="C80" s="40"/>
      <c r="D80" s="41"/>
      <c r="E80" s="15" t="s">
        <v>10</v>
      </c>
      <c r="F80" s="43"/>
      <c r="G80" s="41"/>
      <c r="H80" s="16" t="str">
        <f t="shared" si="0"/>
        <v/>
      </c>
      <c r="I80" s="43"/>
      <c r="J80" s="17" t="str">
        <f t="shared" si="1"/>
        <v/>
      </c>
      <c r="K80" s="14" t="str">
        <f t="shared" si="2"/>
        <v/>
      </c>
      <c r="L80" s="18" t="str">
        <f>IF(K80="","",K80/SUMMARY!$D$1)</f>
        <v/>
      </c>
      <c r="M80" s="43"/>
      <c r="N80" s="19" t="str">
        <f t="shared" si="3"/>
        <v/>
      </c>
      <c r="O80" s="14" t="str">
        <f t="shared" si="4"/>
        <v/>
      </c>
      <c r="P80" s="33" t="str">
        <f t="shared" si="7"/>
        <v/>
      </c>
      <c r="Q80" s="43"/>
      <c r="R80" s="19" t="str">
        <f t="shared" si="5"/>
        <v/>
      </c>
      <c r="S80" s="93" t="str">
        <f t="shared" si="6"/>
        <v/>
      </c>
      <c r="T80" s="43"/>
      <c r="U80" s="41"/>
      <c r="V80" s="12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</row>
    <row r="81" spans="1:74" ht="19">
      <c r="A81" s="14">
        <v>78</v>
      </c>
      <c r="B81" s="37"/>
      <c r="C81" s="40"/>
      <c r="D81" s="41"/>
      <c r="E81" s="15" t="s">
        <v>10</v>
      </c>
      <c r="F81" s="43"/>
      <c r="G81" s="41"/>
      <c r="H81" s="16" t="str">
        <f t="shared" si="0"/>
        <v/>
      </c>
      <c r="I81" s="43"/>
      <c r="J81" s="17" t="str">
        <f t="shared" si="1"/>
        <v/>
      </c>
      <c r="K81" s="14" t="str">
        <f t="shared" si="2"/>
        <v/>
      </c>
      <c r="L81" s="18" t="str">
        <f>IF(K81="","",K81/SUMMARY!$D$1)</f>
        <v/>
      </c>
      <c r="M81" s="43"/>
      <c r="N81" s="19" t="str">
        <f t="shared" si="3"/>
        <v/>
      </c>
      <c r="O81" s="14" t="str">
        <f t="shared" si="4"/>
        <v/>
      </c>
      <c r="P81" s="33" t="str">
        <f t="shared" si="7"/>
        <v/>
      </c>
      <c r="Q81" s="43"/>
      <c r="R81" s="19" t="str">
        <f t="shared" si="5"/>
        <v/>
      </c>
      <c r="S81" s="93" t="str">
        <f t="shared" si="6"/>
        <v/>
      </c>
      <c r="T81" s="43"/>
      <c r="U81" s="41"/>
      <c r="V81" s="12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</row>
    <row r="82" spans="1:74" ht="19">
      <c r="A82" s="14">
        <v>79</v>
      </c>
      <c r="B82" s="37"/>
      <c r="C82" s="40"/>
      <c r="D82" s="41"/>
      <c r="E82" s="15" t="s">
        <v>10</v>
      </c>
      <c r="F82" s="43"/>
      <c r="G82" s="41"/>
      <c r="H82" s="16" t="str">
        <f t="shared" si="0"/>
        <v/>
      </c>
      <c r="I82" s="43"/>
      <c r="J82" s="17" t="str">
        <f t="shared" si="1"/>
        <v/>
      </c>
      <c r="K82" s="14" t="str">
        <f t="shared" si="2"/>
        <v/>
      </c>
      <c r="L82" s="18" t="str">
        <f>IF(K82="","",K82/SUMMARY!$D$1)</f>
        <v/>
      </c>
      <c r="M82" s="43"/>
      <c r="N82" s="19" t="str">
        <f t="shared" si="3"/>
        <v/>
      </c>
      <c r="O82" s="14" t="str">
        <f t="shared" si="4"/>
        <v/>
      </c>
      <c r="P82" s="33" t="str">
        <f t="shared" si="7"/>
        <v/>
      </c>
      <c r="Q82" s="43"/>
      <c r="R82" s="19" t="str">
        <f t="shared" si="5"/>
        <v/>
      </c>
      <c r="S82" s="93" t="str">
        <f t="shared" si="6"/>
        <v/>
      </c>
      <c r="T82" s="43"/>
      <c r="U82" s="41"/>
      <c r="V82" s="12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</row>
    <row r="83" spans="1:74" ht="19">
      <c r="A83" s="14">
        <v>80</v>
      </c>
      <c r="B83" s="37"/>
      <c r="C83" s="40"/>
      <c r="D83" s="41"/>
      <c r="E83" s="15" t="s">
        <v>10</v>
      </c>
      <c r="F83" s="43"/>
      <c r="G83" s="41"/>
      <c r="H83" s="16" t="str">
        <f t="shared" si="0"/>
        <v/>
      </c>
      <c r="I83" s="43"/>
      <c r="J83" s="17" t="str">
        <f t="shared" si="1"/>
        <v/>
      </c>
      <c r="K83" s="14" t="str">
        <f t="shared" si="2"/>
        <v/>
      </c>
      <c r="L83" s="18" t="str">
        <f>IF(K83="","",K83/SUMMARY!$D$1)</f>
        <v/>
      </c>
      <c r="M83" s="43"/>
      <c r="N83" s="19" t="str">
        <f t="shared" si="3"/>
        <v/>
      </c>
      <c r="O83" s="14" t="str">
        <f t="shared" si="4"/>
        <v/>
      </c>
      <c r="P83" s="33" t="str">
        <f t="shared" si="7"/>
        <v/>
      </c>
      <c r="Q83" s="43"/>
      <c r="R83" s="19" t="str">
        <f t="shared" si="5"/>
        <v/>
      </c>
      <c r="S83" s="93" t="str">
        <f t="shared" si="6"/>
        <v/>
      </c>
      <c r="T83" s="43"/>
      <c r="U83" s="41"/>
      <c r="V83" s="12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</row>
    <row r="84" spans="1:74" ht="19">
      <c r="A84" s="14">
        <v>81</v>
      </c>
      <c r="B84" s="37"/>
      <c r="C84" s="40"/>
      <c r="D84" s="41"/>
      <c r="E84" s="15" t="s">
        <v>10</v>
      </c>
      <c r="F84" s="43"/>
      <c r="G84" s="41"/>
      <c r="H84" s="16" t="str">
        <f t="shared" si="0"/>
        <v/>
      </c>
      <c r="I84" s="43"/>
      <c r="J84" s="17" t="str">
        <f t="shared" si="1"/>
        <v/>
      </c>
      <c r="K84" s="14" t="str">
        <f t="shared" si="2"/>
        <v/>
      </c>
      <c r="L84" s="18" t="str">
        <f>IF(K84="","",K84/SUMMARY!$D$1)</f>
        <v/>
      </c>
      <c r="M84" s="43"/>
      <c r="N84" s="19" t="str">
        <f t="shared" si="3"/>
        <v/>
      </c>
      <c r="O84" s="14" t="str">
        <f t="shared" si="4"/>
        <v/>
      </c>
      <c r="P84" s="33" t="str">
        <f t="shared" si="7"/>
        <v/>
      </c>
      <c r="Q84" s="43"/>
      <c r="R84" s="19" t="str">
        <f t="shared" si="5"/>
        <v/>
      </c>
      <c r="S84" s="93" t="str">
        <f t="shared" si="6"/>
        <v/>
      </c>
      <c r="T84" s="43"/>
      <c r="U84" s="41"/>
      <c r="V84" s="12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</row>
    <row r="85" spans="1:74" ht="19">
      <c r="A85" s="14">
        <v>82</v>
      </c>
      <c r="B85" s="37"/>
      <c r="C85" s="40"/>
      <c r="D85" s="41"/>
      <c r="E85" s="15" t="s">
        <v>10</v>
      </c>
      <c r="F85" s="43"/>
      <c r="G85" s="41"/>
      <c r="H85" s="16" t="str">
        <f t="shared" si="0"/>
        <v/>
      </c>
      <c r="I85" s="43"/>
      <c r="J85" s="17" t="str">
        <f t="shared" si="1"/>
        <v/>
      </c>
      <c r="K85" s="14" t="str">
        <f t="shared" si="2"/>
        <v/>
      </c>
      <c r="L85" s="18" t="str">
        <f>IF(K85="","",K85/SUMMARY!$D$1)</f>
        <v/>
      </c>
      <c r="M85" s="43"/>
      <c r="N85" s="19" t="str">
        <f t="shared" si="3"/>
        <v/>
      </c>
      <c r="O85" s="14" t="str">
        <f t="shared" si="4"/>
        <v/>
      </c>
      <c r="P85" s="33" t="str">
        <f t="shared" si="7"/>
        <v/>
      </c>
      <c r="Q85" s="43"/>
      <c r="R85" s="19" t="str">
        <f t="shared" si="5"/>
        <v/>
      </c>
      <c r="S85" s="93" t="str">
        <f t="shared" si="6"/>
        <v/>
      </c>
      <c r="T85" s="43"/>
      <c r="U85" s="41"/>
      <c r="V85" s="12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</row>
    <row r="86" spans="1:74" ht="19">
      <c r="A86" s="14">
        <v>83</v>
      </c>
      <c r="B86" s="37"/>
      <c r="C86" s="40"/>
      <c r="D86" s="41"/>
      <c r="E86" s="15" t="s">
        <v>10</v>
      </c>
      <c r="F86" s="43"/>
      <c r="G86" s="41"/>
      <c r="H86" s="16" t="str">
        <f t="shared" si="0"/>
        <v/>
      </c>
      <c r="I86" s="43"/>
      <c r="J86" s="17" t="str">
        <f t="shared" si="1"/>
        <v/>
      </c>
      <c r="K86" s="14" t="str">
        <f t="shared" si="2"/>
        <v/>
      </c>
      <c r="L86" s="18" t="str">
        <f>IF(K86="","",K86/SUMMARY!$D$1)</f>
        <v/>
      </c>
      <c r="M86" s="43"/>
      <c r="N86" s="19" t="str">
        <f t="shared" si="3"/>
        <v/>
      </c>
      <c r="O86" s="14" t="str">
        <f t="shared" si="4"/>
        <v/>
      </c>
      <c r="P86" s="33" t="str">
        <f t="shared" si="7"/>
        <v/>
      </c>
      <c r="Q86" s="43"/>
      <c r="R86" s="19" t="str">
        <f t="shared" si="5"/>
        <v/>
      </c>
      <c r="S86" s="93" t="str">
        <f t="shared" si="6"/>
        <v/>
      </c>
      <c r="T86" s="43"/>
      <c r="U86" s="41"/>
      <c r="V86" s="12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</row>
    <row r="87" spans="1:74" ht="19">
      <c r="A87" s="14">
        <v>84</v>
      </c>
      <c r="B87" s="37"/>
      <c r="C87" s="40"/>
      <c r="D87" s="41"/>
      <c r="E87" s="15" t="s">
        <v>10</v>
      </c>
      <c r="F87" s="43"/>
      <c r="G87" s="41"/>
      <c r="H87" s="16" t="str">
        <f t="shared" si="0"/>
        <v/>
      </c>
      <c r="I87" s="43"/>
      <c r="J87" s="17" t="str">
        <f t="shared" si="1"/>
        <v/>
      </c>
      <c r="K87" s="14" t="str">
        <f t="shared" si="2"/>
        <v/>
      </c>
      <c r="L87" s="18" t="str">
        <f>IF(K87="","",K87/SUMMARY!$D$1)</f>
        <v/>
      </c>
      <c r="M87" s="43"/>
      <c r="N87" s="19" t="str">
        <f t="shared" si="3"/>
        <v/>
      </c>
      <c r="O87" s="14" t="str">
        <f t="shared" si="4"/>
        <v/>
      </c>
      <c r="P87" s="33" t="str">
        <f t="shared" si="7"/>
        <v/>
      </c>
      <c r="Q87" s="43"/>
      <c r="R87" s="19" t="str">
        <f t="shared" si="5"/>
        <v/>
      </c>
      <c r="S87" s="93" t="str">
        <f t="shared" si="6"/>
        <v/>
      </c>
      <c r="T87" s="43"/>
      <c r="U87" s="41"/>
      <c r="V87" s="12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</row>
    <row r="88" spans="1:74" ht="19">
      <c r="A88" s="14">
        <v>85</v>
      </c>
      <c r="B88" s="37"/>
      <c r="C88" s="40"/>
      <c r="D88" s="41"/>
      <c r="E88" s="15" t="s">
        <v>10</v>
      </c>
      <c r="F88" s="43"/>
      <c r="G88" s="41"/>
      <c r="H88" s="16" t="str">
        <f t="shared" si="0"/>
        <v/>
      </c>
      <c r="I88" s="43"/>
      <c r="J88" s="17" t="str">
        <f t="shared" si="1"/>
        <v/>
      </c>
      <c r="K88" s="14" t="str">
        <f t="shared" si="2"/>
        <v/>
      </c>
      <c r="L88" s="18" t="str">
        <f>IF(K88="","",K88/SUMMARY!$D$1)</f>
        <v/>
      </c>
      <c r="M88" s="43"/>
      <c r="N88" s="19" t="str">
        <f t="shared" si="3"/>
        <v/>
      </c>
      <c r="O88" s="14" t="str">
        <f t="shared" si="4"/>
        <v/>
      </c>
      <c r="P88" s="33" t="str">
        <f t="shared" si="7"/>
        <v/>
      </c>
      <c r="Q88" s="43"/>
      <c r="R88" s="19" t="str">
        <f t="shared" si="5"/>
        <v/>
      </c>
      <c r="S88" s="93" t="str">
        <f t="shared" si="6"/>
        <v/>
      </c>
      <c r="T88" s="43"/>
      <c r="U88" s="41"/>
      <c r="V88" s="12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</row>
    <row r="89" spans="1:74" ht="19">
      <c r="A89" s="14">
        <v>86</v>
      </c>
      <c r="B89" s="37"/>
      <c r="C89" s="40"/>
      <c r="D89" s="41"/>
      <c r="E89" s="15" t="s">
        <v>10</v>
      </c>
      <c r="F89" s="43"/>
      <c r="G89" s="41"/>
      <c r="H89" s="16" t="str">
        <f t="shared" si="0"/>
        <v/>
      </c>
      <c r="I89" s="43"/>
      <c r="J89" s="17" t="str">
        <f t="shared" si="1"/>
        <v/>
      </c>
      <c r="K89" s="14" t="str">
        <f t="shared" si="2"/>
        <v/>
      </c>
      <c r="L89" s="18" t="str">
        <f>IF(K89="","",K89/SUMMARY!$D$1)</f>
        <v/>
      </c>
      <c r="M89" s="43"/>
      <c r="N89" s="19" t="str">
        <f t="shared" si="3"/>
        <v/>
      </c>
      <c r="O89" s="14" t="str">
        <f t="shared" si="4"/>
        <v/>
      </c>
      <c r="P89" s="33" t="str">
        <f t="shared" si="7"/>
        <v/>
      </c>
      <c r="Q89" s="43"/>
      <c r="R89" s="19" t="str">
        <f t="shared" si="5"/>
        <v/>
      </c>
      <c r="S89" s="93" t="str">
        <f t="shared" si="6"/>
        <v/>
      </c>
      <c r="T89" s="43"/>
      <c r="U89" s="41"/>
      <c r="V89" s="12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</row>
    <row r="90" spans="1:74" ht="19">
      <c r="A90" s="14">
        <v>87</v>
      </c>
      <c r="B90" s="37"/>
      <c r="C90" s="40"/>
      <c r="D90" s="41"/>
      <c r="E90" s="15" t="s">
        <v>10</v>
      </c>
      <c r="F90" s="43"/>
      <c r="G90" s="41"/>
      <c r="H90" s="16" t="str">
        <f t="shared" si="0"/>
        <v/>
      </c>
      <c r="I90" s="43"/>
      <c r="J90" s="17" t="str">
        <f t="shared" si="1"/>
        <v/>
      </c>
      <c r="K90" s="14" t="str">
        <f t="shared" si="2"/>
        <v/>
      </c>
      <c r="L90" s="18" t="str">
        <f>IF(K90="","",K90/SUMMARY!$D$1)</f>
        <v/>
      </c>
      <c r="M90" s="43"/>
      <c r="N90" s="19" t="str">
        <f t="shared" si="3"/>
        <v/>
      </c>
      <c r="O90" s="14" t="str">
        <f t="shared" si="4"/>
        <v/>
      </c>
      <c r="P90" s="33" t="str">
        <f t="shared" si="7"/>
        <v/>
      </c>
      <c r="Q90" s="43"/>
      <c r="R90" s="19" t="str">
        <f t="shared" si="5"/>
        <v/>
      </c>
      <c r="S90" s="93" t="str">
        <f t="shared" si="6"/>
        <v/>
      </c>
      <c r="T90" s="43"/>
      <c r="U90" s="41"/>
      <c r="V90" s="12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</row>
    <row r="91" spans="1:74" ht="19">
      <c r="A91" s="14">
        <v>88</v>
      </c>
      <c r="B91" s="37"/>
      <c r="C91" s="40"/>
      <c r="D91" s="41"/>
      <c r="E91" s="15" t="s">
        <v>10</v>
      </c>
      <c r="F91" s="43"/>
      <c r="G91" s="41"/>
      <c r="H91" s="16" t="str">
        <f t="shared" si="0"/>
        <v/>
      </c>
      <c r="I91" s="43"/>
      <c r="J91" s="17" t="str">
        <f t="shared" si="1"/>
        <v/>
      </c>
      <c r="K91" s="14" t="str">
        <f t="shared" si="2"/>
        <v/>
      </c>
      <c r="L91" s="18" t="str">
        <f>IF(K91="","",K91/SUMMARY!$D$1)</f>
        <v/>
      </c>
      <c r="M91" s="43"/>
      <c r="N91" s="19" t="str">
        <f t="shared" si="3"/>
        <v/>
      </c>
      <c r="O91" s="14" t="str">
        <f t="shared" si="4"/>
        <v/>
      </c>
      <c r="P91" s="33" t="str">
        <f t="shared" si="7"/>
        <v/>
      </c>
      <c r="Q91" s="43"/>
      <c r="R91" s="19" t="str">
        <f t="shared" si="5"/>
        <v/>
      </c>
      <c r="S91" s="93" t="str">
        <f t="shared" si="6"/>
        <v/>
      </c>
      <c r="T91" s="43"/>
      <c r="U91" s="41"/>
      <c r="V91" s="12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</row>
    <row r="92" spans="1:74" ht="19">
      <c r="A92" s="14">
        <v>89</v>
      </c>
      <c r="B92" s="37"/>
      <c r="C92" s="40"/>
      <c r="D92" s="41"/>
      <c r="E92" s="15" t="s">
        <v>10</v>
      </c>
      <c r="F92" s="43"/>
      <c r="G92" s="41"/>
      <c r="H92" s="16" t="str">
        <f t="shared" si="0"/>
        <v/>
      </c>
      <c r="I92" s="43"/>
      <c r="J92" s="17" t="str">
        <f t="shared" si="1"/>
        <v/>
      </c>
      <c r="K92" s="14" t="str">
        <f t="shared" si="2"/>
        <v/>
      </c>
      <c r="L92" s="18" t="str">
        <f>IF(K92="","",K92/SUMMARY!$D$1)</f>
        <v/>
      </c>
      <c r="M92" s="43"/>
      <c r="N92" s="19" t="str">
        <f t="shared" si="3"/>
        <v/>
      </c>
      <c r="O92" s="14" t="str">
        <f t="shared" si="4"/>
        <v/>
      </c>
      <c r="P92" s="33" t="str">
        <f t="shared" si="7"/>
        <v/>
      </c>
      <c r="Q92" s="43"/>
      <c r="R92" s="19" t="str">
        <f t="shared" si="5"/>
        <v/>
      </c>
      <c r="S92" s="93" t="str">
        <f t="shared" si="6"/>
        <v/>
      </c>
      <c r="T92" s="43"/>
      <c r="U92" s="41"/>
      <c r="V92" s="12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</row>
    <row r="93" spans="1:74" ht="19">
      <c r="A93" s="14">
        <v>90</v>
      </c>
      <c r="B93" s="37"/>
      <c r="C93" s="40"/>
      <c r="D93" s="41"/>
      <c r="E93" s="15" t="s">
        <v>10</v>
      </c>
      <c r="F93" s="43"/>
      <c r="G93" s="41"/>
      <c r="H93" s="16" t="str">
        <f t="shared" si="0"/>
        <v/>
      </c>
      <c r="I93" s="43"/>
      <c r="J93" s="17" t="str">
        <f t="shared" si="1"/>
        <v/>
      </c>
      <c r="K93" s="14" t="str">
        <f t="shared" si="2"/>
        <v/>
      </c>
      <c r="L93" s="18" t="str">
        <f>IF(K93="","",K93/SUMMARY!$D$1)</f>
        <v/>
      </c>
      <c r="M93" s="43"/>
      <c r="N93" s="19" t="str">
        <f t="shared" si="3"/>
        <v/>
      </c>
      <c r="O93" s="14" t="str">
        <f t="shared" si="4"/>
        <v/>
      </c>
      <c r="P93" s="33" t="str">
        <f t="shared" si="7"/>
        <v/>
      </c>
      <c r="Q93" s="43"/>
      <c r="R93" s="19" t="str">
        <f t="shared" si="5"/>
        <v/>
      </c>
      <c r="S93" s="93" t="str">
        <f t="shared" si="6"/>
        <v/>
      </c>
      <c r="T93" s="43"/>
      <c r="U93" s="41"/>
      <c r="V93" s="12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</row>
    <row r="94" spans="1:74" ht="19">
      <c r="A94" s="14">
        <v>91</v>
      </c>
      <c r="B94" s="37"/>
      <c r="C94" s="40"/>
      <c r="D94" s="41"/>
      <c r="E94" s="15" t="s">
        <v>10</v>
      </c>
      <c r="F94" s="43"/>
      <c r="G94" s="41"/>
      <c r="H94" s="16" t="str">
        <f t="shared" si="0"/>
        <v/>
      </c>
      <c r="I94" s="43"/>
      <c r="J94" s="17" t="str">
        <f t="shared" si="1"/>
        <v/>
      </c>
      <c r="K94" s="14" t="str">
        <f t="shared" si="2"/>
        <v/>
      </c>
      <c r="L94" s="18" t="str">
        <f>IF(K94="","",K94/SUMMARY!$D$1)</f>
        <v/>
      </c>
      <c r="M94" s="43"/>
      <c r="N94" s="19" t="str">
        <f t="shared" si="3"/>
        <v/>
      </c>
      <c r="O94" s="14" t="str">
        <f t="shared" si="4"/>
        <v/>
      </c>
      <c r="P94" s="33" t="str">
        <f t="shared" si="7"/>
        <v/>
      </c>
      <c r="Q94" s="43"/>
      <c r="R94" s="19" t="str">
        <f t="shared" si="5"/>
        <v/>
      </c>
      <c r="S94" s="93" t="str">
        <f t="shared" si="6"/>
        <v/>
      </c>
      <c r="T94" s="43"/>
      <c r="U94" s="41"/>
      <c r="V94" s="12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</row>
    <row r="95" spans="1:74" ht="19">
      <c r="A95" s="14">
        <v>92</v>
      </c>
      <c r="B95" s="37"/>
      <c r="C95" s="40"/>
      <c r="D95" s="41"/>
      <c r="E95" s="15" t="s">
        <v>10</v>
      </c>
      <c r="F95" s="43"/>
      <c r="G95" s="41"/>
      <c r="H95" s="16" t="str">
        <f t="shared" si="0"/>
        <v/>
      </c>
      <c r="I95" s="43"/>
      <c r="J95" s="17" t="str">
        <f t="shared" si="1"/>
        <v/>
      </c>
      <c r="K95" s="14" t="str">
        <f t="shared" si="2"/>
        <v/>
      </c>
      <c r="L95" s="18" t="str">
        <f>IF(K95="","",K95/SUMMARY!$D$1)</f>
        <v/>
      </c>
      <c r="M95" s="43"/>
      <c r="N95" s="19" t="str">
        <f t="shared" si="3"/>
        <v/>
      </c>
      <c r="O95" s="14" t="str">
        <f t="shared" si="4"/>
        <v/>
      </c>
      <c r="P95" s="33" t="str">
        <f t="shared" si="7"/>
        <v/>
      </c>
      <c r="Q95" s="43"/>
      <c r="R95" s="19" t="str">
        <f t="shared" si="5"/>
        <v/>
      </c>
      <c r="S95" s="93" t="str">
        <f t="shared" si="6"/>
        <v/>
      </c>
      <c r="T95" s="43"/>
      <c r="U95" s="41"/>
      <c r="V95" s="12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</row>
    <row r="96" spans="1:74" ht="19">
      <c r="A96" s="14">
        <v>93</v>
      </c>
      <c r="B96" s="37"/>
      <c r="C96" s="40"/>
      <c r="D96" s="41"/>
      <c r="E96" s="15" t="s">
        <v>10</v>
      </c>
      <c r="F96" s="43"/>
      <c r="G96" s="41"/>
      <c r="H96" s="16" t="str">
        <f t="shared" si="0"/>
        <v/>
      </c>
      <c r="I96" s="43"/>
      <c r="J96" s="17" t="str">
        <f t="shared" si="1"/>
        <v/>
      </c>
      <c r="K96" s="14" t="str">
        <f t="shared" si="2"/>
        <v/>
      </c>
      <c r="L96" s="18" t="str">
        <f>IF(K96="","",K96/SUMMARY!$D$1)</f>
        <v/>
      </c>
      <c r="M96" s="43"/>
      <c r="N96" s="19" t="str">
        <f t="shared" si="3"/>
        <v/>
      </c>
      <c r="O96" s="14" t="str">
        <f t="shared" si="4"/>
        <v/>
      </c>
      <c r="P96" s="33" t="str">
        <f t="shared" si="7"/>
        <v/>
      </c>
      <c r="Q96" s="43"/>
      <c r="R96" s="19" t="str">
        <f t="shared" si="5"/>
        <v/>
      </c>
      <c r="S96" s="93" t="str">
        <f t="shared" si="6"/>
        <v/>
      </c>
      <c r="T96" s="43"/>
      <c r="U96" s="41"/>
      <c r="V96" s="12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</row>
    <row r="97" spans="1:74" ht="19">
      <c r="A97" s="14">
        <v>94</v>
      </c>
      <c r="B97" s="37"/>
      <c r="C97" s="40"/>
      <c r="D97" s="41"/>
      <c r="E97" s="15" t="s">
        <v>10</v>
      </c>
      <c r="F97" s="43"/>
      <c r="G97" s="41"/>
      <c r="H97" s="16" t="str">
        <f t="shared" si="0"/>
        <v/>
      </c>
      <c r="I97" s="43"/>
      <c r="J97" s="17" t="str">
        <f t="shared" si="1"/>
        <v/>
      </c>
      <c r="K97" s="14" t="str">
        <f t="shared" si="2"/>
        <v/>
      </c>
      <c r="L97" s="18" t="str">
        <f>IF(K97="","",K97/SUMMARY!$D$1)</f>
        <v/>
      </c>
      <c r="M97" s="43"/>
      <c r="N97" s="19" t="str">
        <f t="shared" si="3"/>
        <v/>
      </c>
      <c r="O97" s="14" t="str">
        <f t="shared" si="4"/>
        <v/>
      </c>
      <c r="P97" s="33" t="str">
        <f t="shared" si="7"/>
        <v/>
      </c>
      <c r="Q97" s="43"/>
      <c r="R97" s="19" t="str">
        <f t="shared" si="5"/>
        <v/>
      </c>
      <c r="S97" s="93" t="str">
        <f t="shared" si="6"/>
        <v/>
      </c>
      <c r="T97" s="43"/>
      <c r="U97" s="41"/>
      <c r="V97" s="12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</row>
    <row r="98" spans="1:74" ht="19">
      <c r="A98" s="14">
        <v>95</v>
      </c>
      <c r="B98" s="37"/>
      <c r="C98" s="40"/>
      <c r="D98" s="41"/>
      <c r="E98" s="15" t="s">
        <v>10</v>
      </c>
      <c r="F98" s="43"/>
      <c r="G98" s="41"/>
      <c r="H98" s="16" t="str">
        <f t="shared" si="0"/>
        <v/>
      </c>
      <c r="I98" s="43"/>
      <c r="J98" s="17" t="str">
        <f t="shared" si="1"/>
        <v/>
      </c>
      <c r="K98" s="14" t="str">
        <f t="shared" si="2"/>
        <v/>
      </c>
      <c r="L98" s="18" t="str">
        <f>IF(K98="","",K98/SUMMARY!$D$1)</f>
        <v/>
      </c>
      <c r="M98" s="43"/>
      <c r="N98" s="19" t="str">
        <f t="shared" si="3"/>
        <v/>
      </c>
      <c r="O98" s="14" t="str">
        <f t="shared" si="4"/>
        <v/>
      </c>
      <c r="P98" s="33" t="str">
        <f t="shared" si="7"/>
        <v/>
      </c>
      <c r="Q98" s="43"/>
      <c r="R98" s="19" t="str">
        <f t="shared" si="5"/>
        <v/>
      </c>
      <c r="S98" s="93" t="str">
        <f t="shared" si="6"/>
        <v/>
      </c>
      <c r="T98" s="43"/>
      <c r="U98" s="41"/>
      <c r="V98" s="12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</row>
    <row r="99" spans="1:74" ht="19">
      <c r="A99" s="14">
        <v>96</v>
      </c>
      <c r="B99" s="37"/>
      <c r="C99" s="40"/>
      <c r="D99" s="41"/>
      <c r="E99" s="15" t="s">
        <v>10</v>
      </c>
      <c r="F99" s="43"/>
      <c r="G99" s="41"/>
      <c r="H99" s="16" t="str">
        <f t="shared" si="0"/>
        <v/>
      </c>
      <c r="I99" s="43"/>
      <c r="J99" s="17" t="str">
        <f t="shared" si="1"/>
        <v/>
      </c>
      <c r="K99" s="14" t="str">
        <f t="shared" si="2"/>
        <v/>
      </c>
      <c r="L99" s="18" t="str">
        <f>IF(K99="","",K99/SUMMARY!$D$1)</f>
        <v/>
      </c>
      <c r="M99" s="43"/>
      <c r="N99" s="19" t="str">
        <f t="shared" si="3"/>
        <v/>
      </c>
      <c r="O99" s="14" t="str">
        <f t="shared" si="4"/>
        <v/>
      </c>
      <c r="P99" s="33" t="str">
        <f t="shared" si="7"/>
        <v/>
      </c>
      <c r="Q99" s="43"/>
      <c r="R99" s="19" t="str">
        <f t="shared" si="5"/>
        <v/>
      </c>
      <c r="S99" s="93" t="str">
        <f t="shared" si="6"/>
        <v/>
      </c>
      <c r="T99" s="43"/>
      <c r="U99" s="41"/>
      <c r="V99" s="12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</row>
    <row r="100" spans="1:74" ht="19">
      <c r="A100" s="14">
        <v>97</v>
      </c>
      <c r="B100" s="37"/>
      <c r="C100" s="40"/>
      <c r="D100" s="41"/>
      <c r="E100" s="15" t="s">
        <v>10</v>
      </c>
      <c r="F100" s="43"/>
      <c r="G100" s="41"/>
      <c r="H100" s="16" t="str">
        <f t="shared" si="0"/>
        <v/>
      </c>
      <c r="I100" s="43"/>
      <c r="J100" s="17" t="str">
        <f t="shared" si="1"/>
        <v/>
      </c>
      <c r="K100" s="14" t="str">
        <f t="shared" si="2"/>
        <v/>
      </c>
      <c r="L100" s="18" t="str">
        <f>IF(K100="","",K100/SUMMARY!$D$1)</f>
        <v/>
      </c>
      <c r="M100" s="43"/>
      <c r="N100" s="19" t="str">
        <f t="shared" si="3"/>
        <v/>
      </c>
      <c r="O100" s="14" t="str">
        <f t="shared" si="4"/>
        <v/>
      </c>
      <c r="P100" s="33" t="str">
        <f t="shared" si="7"/>
        <v/>
      </c>
      <c r="Q100" s="43"/>
      <c r="R100" s="19" t="str">
        <f t="shared" si="5"/>
        <v/>
      </c>
      <c r="S100" s="93" t="str">
        <f t="shared" si="6"/>
        <v/>
      </c>
      <c r="T100" s="43"/>
      <c r="U100" s="41"/>
      <c r="V100" s="12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</row>
    <row r="101" spans="1:74" ht="19">
      <c r="A101" s="14">
        <v>98</v>
      </c>
      <c r="B101" s="37"/>
      <c r="C101" s="40"/>
      <c r="D101" s="41"/>
      <c r="E101" s="15" t="s">
        <v>10</v>
      </c>
      <c r="F101" s="43"/>
      <c r="G101" s="41"/>
      <c r="H101" s="16" t="str">
        <f t="shared" si="0"/>
        <v/>
      </c>
      <c r="I101" s="43"/>
      <c r="J101" s="17" t="str">
        <f t="shared" si="1"/>
        <v/>
      </c>
      <c r="K101" s="14" t="str">
        <f t="shared" si="2"/>
        <v/>
      </c>
      <c r="L101" s="18" t="str">
        <f>IF(K101="","",K101/SUMMARY!$D$1)</f>
        <v/>
      </c>
      <c r="M101" s="43"/>
      <c r="N101" s="19" t="str">
        <f t="shared" si="3"/>
        <v/>
      </c>
      <c r="O101" s="14" t="str">
        <f t="shared" si="4"/>
        <v/>
      </c>
      <c r="P101" s="33" t="str">
        <f t="shared" si="7"/>
        <v/>
      </c>
      <c r="Q101" s="43"/>
      <c r="R101" s="19" t="str">
        <f t="shared" si="5"/>
        <v/>
      </c>
      <c r="S101" s="93" t="str">
        <f t="shared" si="6"/>
        <v/>
      </c>
      <c r="T101" s="43"/>
      <c r="U101" s="41"/>
      <c r="V101" s="12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</row>
    <row r="102" spans="1:74" ht="19">
      <c r="A102" s="14">
        <v>99</v>
      </c>
      <c r="B102" s="37"/>
      <c r="C102" s="40"/>
      <c r="D102" s="41"/>
      <c r="E102" s="15" t="s">
        <v>10</v>
      </c>
      <c r="F102" s="43"/>
      <c r="G102" s="41"/>
      <c r="H102" s="16" t="str">
        <f t="shared" si="0"/>
        <v/>
      </c>
      <c r="I102" s="43"/>
      <c r="J102" s="17" t="str">
        <f t="shared" si="1"/>
        <v/>
      </c>
      <c r="K102" s="14" t="str">
        <f t="shared" si="2"/>
        <v/>
      </c>
      <c r="L102" s="18" t="str">
        <f>IF(K102="","",K102/SUMMARY!$D$1)</f>
        <v/>
      </c>
      <c r="M102" s="43"/>
      <c r="N102" s="19" t="str">
        <f t="shared" si="3"/>
        <v/>
      </c>
      <c r="O102" s="14" t="str">
        <f t="shared" si="4"/>
        <v/>
      </c>
      <c r="P102" s="33" t="str">
        <f t="shared" si="7"/>
        <v/>
      </c>
      <c r="Q102" s="43"/>
      <c r="R102" s="19" t="str">
        <f t="shared" si="5"/>
        <v/>
      </c>
      <c r="S102" s="93" t="str">
        <f t="shared" si="6"/>
        <v/>
      </c>
      <c r="T102" s="43"/>
      <c r="U102" s="41"/>
      <c r="V102" s="12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</row>
    <row r="103" spans="1:74" ht="19">
      <c r="A103" s="14">
        <v>100</v>
      </c>
      <c r="B103" s="37"/>
      <c r="C103" s="40"/>
      <c r="D103" s="41"/>
      <c r="E103" s="15" t="s">
        <v>10</v>
      </c>
      <c r="F103" s="43"/>
      <c r="G103" s="41"/>
      <c r="H103" s="16" t="str">
        <f t="shared" si="0"/>
        <v/>
      </c>
      <c r="I103" s="43"/>
      <c r="J103" s="17" t="str">
        <f t="shared" si="1"/>
        <v/>
      </c>
      <c r="K103" s="14" t="str">
        <f t="shared" si="2"/>
        <v/>
      </c>
      <c r="L103" s="18" t="str">
        <f>IF(K103="","",K103/SUMMARY!$D$1)</f>
        <v/>
      </c>
      <c r="M103" s="43"/>
      <c r="N103" s="19" t="str">
        <f t="shared" si="3"/>
        <v/>
      </c>
      <c r="O103" s="14" t="str">
        <f t="shared" si="4"/>
        <v/>
      </c>
      <c r="P103" s="33" t="str">
        <f t="shared" si="7"/>
        <v/>
      </c>
      <c r="Q103" s="43"/>
      <c r="R103" s="19" t="str">
        <f t="shared" si="5"/>
        <v/>
      </c>
      <c r="S103" s="93" t="str">
        <f t="shared" si="6"/>
        <v/>
      </c>
      <c r="T103" s="43"/>
      <c r="U103" s="41"/>
      <c r="V103" s="12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</row>
    <row r="104" spans="1:74" ht="19">
      <c r="A104" s="14">
        <v>101</v>
      </c>
      <c r="B104" s="37"/>
      <c r="C104" s="40"/>
      <c r="D104" s="41"/>
      <c r="E104" s="15" t="s">
        <v>10</v>
      </c>
      <c r="F104" s="43"/>
      <c r="G104" s="41"/>
      <c r="H104" s="16" t="str">
        <f t="shared" si="0"/>
        <v/>
      </c>
      <c r="I104" s="43"/>
      <c r="J104" s="17" t="str">
        <f t="shared" si="1"/>
        <v/>
      </c>
      <c r="K104" s="14" t="str">
        <f t="shared" si="2"/>
        <v/>
      </c>
      <c r="L104" s="18" t="str">
        <f>IF(K104="","",K104/SUMMARY!$D$1)</f>
        <v/>
      </c>
      <c r="M104" s="43"/>
      <c r="N104" s="19" t="str">
        <f t="shared" si="3"/>
        <v/>
      </c>
      <c r="O104" s="14" t="str">
        <f t="shared" si="4"/>
        <v/>
      </c>
      <c r="P104" s="33" t="str">
        <f t="shared" si="7"/>
        <v/>
      </c>
      <c r="Q104" s="43"/>
      <c r="R104" s="19" t="str">
        <f t="shared" si="5"/>
        <v/>
      </c>
      <c r="S104" s="93" t="str">
        <f t="shared" si="6"/>
        <v/>
      </c>
      <c r="T104" s="43"/>
      <c r="U104" s="41"/>
      <c r="V104" s="12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</row>
    <row r="105" spans="1:74" ht="19">
      <c r="A105" s="14">
        <v>102</v>
      </c>
      <c r="B105" s="37"/>
      <c r="C105" s="40"/>
      <c r="D105" s="41"/>
      <c r="E105" s="15" t="s">
        <v>10</v>
      </c>
      <c r="F105" s="43"/>
      <c r="G105" s="41"/>
      <c r="H105" s="16" t="str">
        <f t="shared" si="0"/>
        <v/>
      </c>
      <c r="I105" s="43"/>
      <c r="J105" s="17" t="str">
        <f t="shared" si="1"/>
        <v/>
      </c>
      <c r="K105" s="14" t="str">
        <f t="shared" si="2"/>
        <v/>
      </c>
      <c r="L105" s="18" t="str">
        <f>IF(K105="","",K105/SUMMARY!$D$1)</f>
        <v/>
      </c>
      <c r="M105" s="43"/>
      <c r="N105" s="19" t="str">
        <f t="shared" si="3"/>
        <v/>
      </c>
      <c r="O105" s="14" t="str">
        <f t="shared" si="4"/>
        <v/>
      </c>
      <c r="P105" s="33" t="str">
        <f t="shared" si="7"/>
        <v/>
      </c>
      <c r="Q105" s="43"/>
      <c r="R105" s="19" t="str">
        <f t="shared" si="5"/>
        <v/>
      </c>
      <c r="S105" s="93" t="str">
        <f t="shared" si="6"/>
        <v/>
      </c>
      <c r="T105" s="43"/>
      <c r="U105" s="41"/>
      <c r="V105" s="12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</row>
    <row r="106" spans="1:74" ht="19">
      <c r="A106" s="14">
        <v>103</v>
      </c>
      <c r="B106" s="37"/>
      <c r="C106" s="40"/>
      <c r="D106" s="41"/>
      <c r="E106" s="15" t="s">
        <v>10</v>
      </c>
      <c r="F106" s="43"/>
      <c r="G106" s="41"/>
      <c r="H106" s="16" t="str">
        <f t="shared" si="0"/>
        <v/>
      </c>
      <c r="I106" s="43"/>
      <c r="J106" s="17" t="str">
        <f t="shared" si="1"/>
        <v/>
      </c>
      <c r="K106" s="14" t="str">
        <f t="shared" si="2"/>
        <v/>
      </c>
      <c r="L106" s="18" t="str">
        <f>IF(K106="","",K106/SUMMARY!$D$1)</f>
        <v/>
      </c>
      <c r="M106" s="43"/>
      <c r="N106" s="19" t="str">
        <f t="shared" si="3"/>
        <v/>
      </c>
      <c r="O106" s="14" t="str">
        <f t="shared" si="4"/>
        <v/>
      </c>
      <c r="P106" s="33" t="str">
        <f t="shared" si="7"/>
        <v/>
      </c>
      <c r="Q106" s="43"/>
      <c r="R106" s="19" t="str">
        <f t="shared" si="5"/>
        <v/>
      </c>
      <c r="S106" s="93" t="str">
        <f t="shared" si="6"/>
        <v/>
      </c>
      <c r="T106" s="43"/>
      <c r="U106" s="41"/>
      <c r="V106" s="12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</row>
    <row r="107" spans="1:74" ht="19">
      <c r="A107" s="14">
        <v>104</v>
      </c>
      <c r="B107" s="37"/>
      <c r="C107" s="40"/>
      <c r="D107" s="41"/>
      <c r="E107" s="15" t="s">
        <v>10</v>
      </c>
      <c r="F107" s="43"/>
      <c r="G107" s="41"/>
      <c r="H107" s="16" t="str">
        <f t="shared" si="0"/>
        <v/>
      </c>
      <c r="I107" s="43"/>
      <c r="J107" s="17" t="str">
        <f t="shared" si="1"/>
        <v/>
      </c>
      <c r="K107" s="14" t="str">
        <f t="shared" si="2"/>
        <v/>
      </c>
      <c r="L107" s="18" t="str">
        <f>IF(K107="","",K107/SUMMARY!$D$1)</f>
        <v/>
      </c>
      <c r="M107" s="43"/>
      <c r="N107" s="19" t="str">
        <f t="shared" si="3"/>
        <v/>
      </c>
      <c r="O107" s="14" t="str">
        <f t="shared" si="4"/>
        <v/>
      </c>
      <c r="P107" s="33" t="str">
        <f t="shared" si="7"/>
        <v/>
      </c>
      <c r="Q107" s="43"/>
      <c r="R107" s="19" t="str">
        <f t="shared" si="5"/>
        <v/>
      </c>
      <c r="S107" s="93" t="str">
        <f t="shared" si="6"/>
        <v/>
      </c>
      <c r="T107" s="43"/>
      <c r="U107" s="41"/>
      <c r="V107" s="12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</row>
    <row r="108" spans="1:74" ht="19">
      <c r="A108" s="14">
        <v>105</v>
      </c>
      <c r="B108" s="37"/>
      <c r="C108" s="40"/>
      <c r="D108" s="41"/>
      <c r="E108" s="15" t="s">
        <v>10</v>
      </c>
      <c r="F108" s="43"/>
      <c r="G108" s="41"/>
      <c r="H108" s="16" t="str">
        <f t="shared" si="0"/>
        <v/>
      </c>
      <c r="I108" s="43"/>
      <c r="J108" s="17" t="str">
        <f t="shared" si="1"/>
        <v/>
      </c>
      <c r="K108" s="14" t="str">
        <f t="shared" si="2"/>
        <v/>
      </c>
      <c r="L108" s="18" t="str">
        <f>IF(K108="","",K108/SUMMARY!$D$1)</f>
        <v/>
      </c>
      <c r="M108" s="43"/>
      <c r="N108" s="19" t="str">
        <f t="shared" si="3"/>
        <v/>
      </c>
      <c r="O108" s="14" t="str">
        <f t="shared" si="4"/>
        <v/>
      </c>
      <c r="P108" s="33" t="str">
        <f t="shared" si="7"/>
        <v/>
      </c>
      <c r="Q108" s="43"/>
      <c r="R108" s="19" t="str">
        <f t="shared" si="5"/>
        <v/>
      </c>
      <c r="S108" s="93" t="str">
        <f t="shared" si="6"/>
        <v/>
      </c>
      <c r="T108" s="43"/>
      <c r="U108" s="41"/>
      <c r="V108" s="12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</row>
    <row r="109" spans="1:74" ht="19">
      <c r="A109" s="14">
        <v>106</v>
      </c>
      <c r="B109" s="37"/>
      <c r="C109" s="40"/>
      <c r="D109" s="41"/>
      <c r="E109" s="15" t="s">
        <v>10</v>
      </c>
      <c r="F109" s="43"/>
      <c r="G109" s="41"/>
      <c r="H109" s="16" t="str">
        <f t="shared" si="0"/>
        <v/>
      </c>
      <c r="I109" s="43"/>
      <c r="J109" s="17" t="str">
        <f t="shared" si="1"/>
        <v/>
      </c>
      <c r="K109" s="14" t="str">
        <f t="shared" si="2"/>
        <v/>
      </c>
      <c r="L109" s="18" t="str">
        <f>IF(K109="","",K109/SUMMARY!$D$1)</f>
        <v/>
      </c>
      <c r="M109" s="43"/>
      <c r="N109" s="19" t="str">
        <f t="shared" si="3"/>
        <v/>
      </c>
      <c r="O109" s="14" t="str">
        <f t="shared" si="4"/>
        <v/>
      </c>
      <c r="P109" s="33" t="str">
        <f t="shared" si="7"/>
        <v/>
      </c>
      <c r="Q109" s="43"/>
      <c r="R109" s="19" t="str">
        <f t="shared" si="5"/>
        <v/>
      </c>
      <c r="S109" s="93" t="str">
        <f t="shared" si="6"/>
        <v/>
      </c>
      <c r="T109" s="43"/>
      <c r="U109" s="41"/>
      <c r="V109" s="12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</row>
    <row r="110" spans="1:74" ht="19">
      <c r="A110" s="14">
        <v>107</v>
      </c>
      <c r="B110" s="37"/>
      <c r="C110" s="40"/>
      <c r="D110" s="41"/>
      <c r="E110" s="15" t="s">
        <v>10</v>
      </c>
      <c r="F110" s="43"/>
      <c r="G110" s="41"/>
      <c r="H110" s="16" t="str">
        <f t="shared" si="0"/>
        <v/>
      </c>
      <c r="I110" s="43"/>
      <c r="J110" s="17" t="str">
        <f t="shared" si="1"/>
        <v/>
      </c>
      <c r="K110" s="14" t="str">
        <f t="shared" si="2"/>
        <v/>
      </c>
      <c r="L110" s="18" t="str">
        <f>IF(K110="","",K110/SUMMARY!$D$1)</f>
        <v/>
      </c>
      <c r="M110" s="43"/>
      <c r="N110" s="19" t="str">
        <f t="shared" si="3"/>
        <v/>
      </c>
      <c r="O110" s="14" t="str">
        <f t="shared" si="4"/>
        <v/>
      </c>
      <c r="P110" s="33" t="str">
        <f t="shared" si="7"/>
        <v/>
      </c>
      <c r="Q110" s="43"/>
      <c r="R110" s="19" t="str">
        <f t="shared" si="5"/>
        <v/>
      </c>
      <c r="S110" s="93" t="str">
        <f t="shared" si="6"/>
        <v/>
      </c>
      <c r="T110" s="43"/>
      <c r="U110" s="41"/>
      <c r="V110" s="12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</row>
    <row r="111" spans="1:74" ht="19">
      <c r="A111" s="14">
        <v>108</v>
      </c>
      <c r="B111" s="37"/>
      <c r="C111" s="40"/>
      <c r="D111" s="41"/>
      <c r="E111" s="15" t="s">
        <v>10</v>
      </c>
      <c r="F111" s="43"/>
      <c r="G111" s="41"/>
      <c r="H111" s="16" t="str">
        <f t="shared" si="0"/>
        <v/>
      </c>
      <c r="I111" s="43"/>
      <c r="J111" s="17" t="str">
        <f t="shared" si="1"/>
        <v/>
      </c>
      <c r="K111" s="14" t="str">
        <f t="shared" si="2"/>
        <v/>
      </c>
      <c r="L111" s="18" t="str">
        <f>IF(K111="","",K111/SUMMARY!$D$1)</f>
        <v/>
      </c>
      <c r="M111" s="43"/>
      <c r="N111" s="19" t="str">
        <f t="shared" si="3"/>
        <v/>
      </c>
      <c r="O111" s="14" t="str">
        <f t="shared" si="4"/>
        <v/>
      </c>
      <c r="P111" s="33" t="str">
        <f t="shared" si="7"/>
        <v/>
      </c>
      <c r="Q111" s="43"/>
      <c r="R111" s="19" t="str">
        <f t="shared" si="5"/>
        <v/>
      </c>
      <c r="S111" s="93" t="str">
        <f t="shared" si="6"/>
        <v/>
      </c>
      <c r="T111" s="43"/>
      <c r="U111" s="41"/>
      <c r="V111" s="12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</row>
    <row r="112" spans="1:74" ht="19">
      <c r="A112" s="14">
        <v>109</v>
      </c>
      <c r="B112" s="37"/>
      <c r="C112" s="40"/>
      <c r="D112" s="41"/>
      <c r="E112" s="15" t="s">
        <v>10</v>
      </c>
      <c r="F112" s="43"/>
      <c r="G112" s="41"/>
      <c r="H112" s="16" t="str">
        <f t="shared" si="0"/>
        <v/>
      </c>
      <c r="I112" s="43"/>
      <c r="J112" s="17" t="str">
        <f t="shared" si="1"/>
        <v/>
      </c>
      <c r="K112" s="14" t="str">
        <f t="shared" si="2"/>
        <v/>
      </c>
      <c r="L112" s="18" t="str">
        <f>IF(K112="","",K112/SUMMARY!$D$1)</f>
        <v/>
      </c>
      <c r="M112" s="43"/>
      <c r="N112" s="19" t="str">
        <f t="shared" si="3"/>
        <v/>
      </c>
      <c r="O112" s="14" t="str">
        <f t="shared" si="4"/>
        <v/>
      </c>
      <c r="P112" s="33" t="str">
        <f t="shared" si="7"/>
        <v/>
      </c>
      <c r="Q112" s="43"/>
      <c r="R112" s="19" t="str">
        <f t="shared" si="5"/>
        <v/>
      </c>
      <c r="S112" s="93" t="str">
        <f t="shared" si="6"/>
        <v/>
      </c>
      <c r="T112" s="43"/>
      <c r="U112" s="41"/>
      <c r="V112" s="12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</row>
    <row r="113" spans="1:74" ht="19">
      <c r="A113" s="14">
        <v>110</v>
      </c>
      <c r="B113" s="37"/>
      <c r="C113" s="40"/>
      <c r="D113" s="41"/>
      <c r="E113" s="15" t="s">
        <v>10</v>
      </c>
      <c r="F113" s="43"/>
      <c r="G113" s="41"/>
      <c r="H113" s="16" t="str">
        <f t="shared" si="0"/>
        <v/>
      </c>
      <c r="I113" s="43"/>
      <c r="J113" s="17" t="str">
        <f t="shared" si="1"/>
        <v/>
      </c>
      <c r="K113" s="14" t="str">
        <f t="shared" si="2"/>
        <v/>
      </c>
      <c r="L113" s="18" t="str">
        <f>IF(K113="","",K113/SUMMARY!$D$1)</f>
        <v/>
      </c>
      <c r="M113" s="43"/>
      <c r="N113" s="19" t="str">
        <f t="shared" si="3"/>
        <v/>
      </c>
      <c r="O113" s="14" t="str">
        <f t="shared" si="4"/>
        <v/>
      </c>
      <c r="P113" s="33" t="str">
        <f t="shared" si="7"/>
        <v/>
      </c>
      <c r="Q113" s="43"/>
      <c r="R113" s="19" t="str">
        <f t="shared" si="5"/>
        <v/>
      </c>
      <c r="S113" s="93" t="str">
        <f t="shared" si="6"/>
        <v/>
      </c>
      <c r="T113" s="43"/>
      <c r="U113" s="41"/>
      <c r="V113" s="12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</row>
    <row r="114" spans="1:74" ht="19">
      <c r="A114" s="14">
        <v>111</v>
      </c>
      <c r="B114" s="37"/>
      <c r="C114" s="40"/>
      <c r="D114" s="41"/>
      <c r="E114" s="15" t="s">
        <v>10</v>
      </c>
      <c r="F114" s="43"/>
      <c r="G114" s="41"/>
      <c r="H114" s="16" t="str">
        <f t="shared" si="0"/>
        <v/>
      </c>
      <c r="I114" s="43"/>
      <c r="J114" s="17" t="str">
        <f t="shared" si="1"/>
        <v/>
      </c>
      <c r="K114" s="14" t="str">
        <f t="shared" si="2"/>
        <v/>
      </c>
      <c r="L114" s="18" t="str">
        <f>IF(K114="","",K114/SUMMARY!$D$1)</f>
        <v/>
      </c>
      <c r="M114" s="43"/>
      <c r="N114" s="19" t="str">
        <f t="shared" si="3"/>
        <v/>
      </c>
      <c r="O114" s="14" t="str">
        <f t="shared" si="4"/>
        <v/>
      </c>
      <c r="P114" s="33" t="str">
        <f t="shared" si="7"/>
        <v/>
      </c>
      <c r="Q114" s="43"/>
      <c r="R114" s="19" t="str">
        <f t="shared" si="5"/>
        <v/>
      </c>
      <c r="S114" s="93" t="str">
        <f t="shared" si="6"/>
        <v/>
      </c>
      <c r="T114" s="43"/>
      <c r="U114" s="41"/>
      <c r="V114" s="12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</row>
    <row r="115" spans="1:74" ht="19">
      <c r="A115" s="14">
        <v>112</v>
      </c>
      <c r="B115" s="37"/>
      <c r="C115" s="40"/>
      <c r="D115" s="41"/>
      <c r="E115" s="15" t="s">
        <v>10</v>
      </c>
      <c r="F115" s="43"/>
      <c r="G115" s="41"/>
      <c r="H115" s="16" t="str">
        <f t="shared" si="0"/>
        <v/>
      </c>
      <c r="I115" s="43"/>
      <c r="J115" s="17" t="str">
        <f t="shared" si="1"/>
        <v/>
      </c>
      <c r="K115" s="14" t="str">
        <f t="shared" si="2"/>
        <v/>
      </c>
      <c r="L115" s="18" t="str">
        <f>IF(K115="","",K115/SUMMARY!$D$1)</f>
        <v/>
      </c>
      <c r="M115" s="43"/>
      <c r="N115" s="19" t="str">
        <f t="shared" si="3"/>
        <v/>
      </c>
      <c r="O115" s="14" t="str">
        <f t="shared" si="4"/>
        <v/>
      </c>
      <c r="P115" s="33" t="str">
        <f t="shared" si="7"/>
        <v/>
      </c>
      <c r="Q115" s="43"/>
      <c r="R115" s="19" t="str">
        <f t="shared" si="5"/>
        <v/>
      </c>
      <c r="S115" s="93" t="str">
        <f t="shared" si="6"/>
        <v/>
      </c>
      <c r="T115" s="43"/>
      <c r="U115" s="41"/>
      <c r="V115" s="12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</row>
    <row r="116" spans="1:74" ht="19">
      <c r="A116" s="14">
        <v>113</v>
      </c>
      <c r="B116" s="37"/>
      <c r="C116" s="40"/>
      <c r="D116" s="41"/>
      <c r="E116" s="15" t="s">
        <v>10</v>
      </c>
      <c r="F116" s="43"/>
      <c r="G116" s="41"/>
      <c r="H116" s="16" t="str">
        <f t="shared" si="0"/>
        <v/>
      </c>
      <c r="I116" s="43"/>
      <c r="J116" s="17" t="str">
        <f t="shared" si="1"/>
        <v/>
      </c>
      <c r="K116" s="14" t="str">
        <f t="shared" si="2"/>
        <v/>
      </c>
      <c r="L116" s="18" t="str">
        <f>IF(K116="","",K116/SUMMARY!$D$1)</f>
        <v/>
      </c>
      <c r="M116" s="43"/>
      <c r="N116" s="19" t="str">
        <f t="shared" si="3"/>
        <v/>
      </c>
      <c r="O116" s="14" t="str">
        <f t="shared" si="4"/>
        <v/>
      </c>
      <c r="P116" s="33" t="str">
        <f t="shared" si="7"/>
        <v/>
      </c>
      <c r="Q116" s="43"/>
      <c r="R116" s="19" t="str">
        <f t="shared" si="5"/>
        <v/>
      </c>
      <c r="S116" s="93" t="str">
        <f t="shared" si="6"/>
        <v/>
      </c>
      <c r="T116" s="43"/>
      <c r="U116" s="41"/>
      <c r="V116" s="12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</row>
    <row r="117" spans="1:74" ht="19">
      <c r="A117" s="14">
        <v>114</v>
      </c>
      <c r="B117" s="37"/>
      <c r="C117" s="40"/>
      <c r="D117" s="41"/>
      <c r="E117" s="15" t="s">
        <v>10</v>
      </c>
      <c r="F117" s="43"/>
      <c r="G117" s="41"/>
      <c r="H117" s="16" t="str">
        <f t="shared" si="0"/>
        <v/>
      </c>
      <c r="I117" s="43"/>
      <c r="J117" s="17" t="str">
        <f t="shared" si="1"/>
        <v/>
      </c>
      <c r="K117" s="14" t="str">
        <f t="shared" si="2"/>
        <v/>
      </c>
      <c r="L117" s="18" t="str">
        <f>IF(K117="","",K117/SUMMARY!$D$1)</f>
        <v/>
      </c>
      <c r="M117" s="43"/>
      <c r="N117" s="19" t="str">
        <f t="shared" si="3"/>
        <v/>
      </c>
      <c r="O117" s="14" t="str">
        <f t="shared" si="4"/>
        <v/>
      </c>
      <c r="P117" s="33" t="str">
        <f t="shared" si="7"/>
        <v/>
      </c>
      <c r="Q117" s="43"/>
      <c r="R117" s="19" t="str">
        <f t="shared" si="5"/>
        <v/>
      </c>
      <c r="S117" s="93" t="str">
        <f t="shared" si="6"/>
        <v/>
      </c>
      <c r="T117" s="43"/>
      <c r="U117" s="41"/>
      <c r="V117" s="12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</row>
    <row r="118" spans="1:74" ht="19">
      <c r="A118" s="14">
        <v>115</v>
      </c>
      <c r="B118" s="37"/>
      <c r="C118" s="40"/>
      <c r="D118" s="41"/>
      <c r="E118" s="15" t="s">
        <v>10</v>
      </c>
      <c r="F118" s="43"/>
      <c r="G118" s="41"/>
      <c r="H118" s="16" t="str">
        <f t="shared" si="0"/>
        <v/>
      </c>
      <c r="I118" s="43"/>
      <c r="J118" s="17" t="str">
        <f t="shared" si="1"/>
        <v/>
      </c>
      <c r="K118" s="14" t="str">
        <f t="shared" si="2"/>
        <v/>
      </c>
      <c r="L118" s="18" t="str">
        <f>IF(K118="","",K118/SUMMARY!$D$1)</f>
        <v/>
      </c>
      <c r="M118" s="43"/>
      <c r="N118" s="19" t="str">
        <f t="shared" si="3"/>
        <v/>
      </c>
      <c r="O118" s="14" t="str">
        <f t="shared" si="4"/>
        <v/>
      </c>
      <c r="P118" s="33" t="str">
        <f t="shared" si="7"/>
        <v/>
      </c>
      <c r="Q118" s="43"/>
      <c r="R118" s="19" t="str">
        <f t="shared" si="5"/>
        <v/>
      </c>
      <c r="S118" s="93" t="str">
        <f t="shared" si="6"/>
        <v/>
      </c>
      <c r="T118" s="43"/>
      <c r="U118" s="41"/>
      <c r="V118" s="12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</row>
    <row r="119" spans="1:74" ht="19">
      <c r="A119" s="14">
        <v>116</v>
      </c>
      <c r="B119" s="37"/>
      <c r="C119" s="40"/>
      <c r="D119" s="41"/>
      <c r="E119" s="15" t="s">
        <v>10</v>
      </c>
      <c r="F119" s="43"/>
      <c r="G119" s="41"/>
      <c r="H119" s="16" t="str">
        <f t="shared" si="0"/>
        <v/>
      </c>
      <c r="I119" s="43"/>
      <c r="J119" s="17" t="str">
        <f t="shared" si="1"/>
        <v/>
      </c>
      <c r="K119" s="14" t="str">
        <f t="shared" si="2"/>
        <v/>
      </c>
      <c r="L119" s="18" t="str">
        <f>IF(K119="","",K119/SUMMARY!$D$1)</f>
        <v/>
      </c>
      <c r="M119" s="43"/>
      <c r="N119" s="19" t="str">
        <f t="shared" si="3"/>
        <v/>
      </c>
      <c r="O119" s="14" t="str">
        <f t="shared" si="4"/>
        <v/>
      </c>
      <c r="P119" s="33" t="str">
        <f t="shared" si="7"/>
        <v/>
      </c>
      <c r="Q119" s="43"/>
      <c r="R119" s="19" t="str">
        <f t="shared" si="5"/>
        <v/>
      </c>
      <c r="S119" s="93" t="str">
        <f t="shared" si="6"/>
        <v/>
      </c>
      <c r="T119" s="43"/>
      <c r="U119" s="41"/>
      <c r="V119" s="12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</row>
    <row r="120" spans="1:74" ht="19">
      <c r="A120" s="14">
        <v>117</v>
      </c>
      <c r="B120" s="37"/>
      <c r="C120" s="40"/>
      <c r="D120" s="41"/>
      <c r="E120" s="15" t="s">
        <v>10</v>
      </c>
      <c r="F120" s="43"/>
      <c r="G120" s="41"/>
      <c r="H120" s="16" t="str">
        <f t="shared" si="0"/>
        <v/>
      </c>
      <c r="I120" s="43"/>
      <c r="J120" s="17" t="str">
        <f t="shared" si="1"/>
        <v/>
      </c>
      <c r="K120" s="14" t="str">
        <f t="shared" si="2"/>
        <v/>
      </c>
      <c r="L120" s="18" t="str">
        <f>IF(K120="","",K120/SUMMARY!$D$1)</f>
        <v/>
      </c>
      <c r="M120" s="43"/>
      <c r="N120" s="19" t="str">
        <f t="shared" si="3"/>
        <v/>
      </c>
      <c r="O120" s="14" t="str">
        <f t="shared" si="4"/>
        <v/>
      </c>
      <c r="P120" s="33" t="str">
        <f t="shared" si="7"/>
        <v/>
      </c>
      <c r="Q120" s="43"/>
      <c r="R120" s="19" t="str">
        <f t="shared" si="5"/>
        <v/>
      </c>
      <c r="S120" s="93" t="str">
        <f t="shared" si="6"/>
        <v/>
      </c>
      <c r="T120" s="43"/>
      <c r="U120" s="41"/>
      <c r="V120" s="12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</row>
    <row r="121" spans="1:74" ht="19">
      <c r="A121" s="14">
        <v>118</v>
      </c>
      <c r="B121" s="37"/>
      <c r="C121" s="40"/>
      <c r="D121" s="41"/>
      <c r="E121" s="15" t="s">
        <v>10</v>
      </c>
      <c r="F121" s="43"/>
      <c r="G121" s="41"/>
      <c r="H121" s="16" t="str">
        <f t="shared" si="0"/>
        <v/>
      </c>
      <c r="I121" s="43"/>
      <c r="J121" s="17" t="str">
        <f t="shared" si="1"/>
        <v/>
      </c>
      <c r="K121" s="14" t="str">
        <f t="shared" si="2"/>
        <v/>
      </c>
      <c r="L121" s="18" t="str">
        <f>IF(K121="","",K121/SUMMARY!$D$1)</f>
        <v/>
      </c>
      <c r="M121" s="43"/>
      <c r="N121" s="19" t="str">
        <f t="shared" si="3"/>
        <v/>
      </c>
      <c r="O121" s="14" t="str">
        <f t="shared" si="4"/>
        <v/>
      </c>
      <c r="P121" s="33" t="str">
        <f t="shared" si="7"/>
        <v/>
      </c>
      <c r="Q121" s="43"/>
      <c r="R121" s="19" t="str">
        <f t="shared" si="5"/>
        <v/>
      </c>
      <c r="S121" s="93" t="str">
        <f t="shared" si="6"/>
        <v/>
      </c>
      <c r="T121" s="43"/>
      <c r="U121" s="41"/>
      <c r="V121" s="12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</row>
    <row r="122" spans="1:74" ht="19">
      <c r="A122" s="14">
        <v>119</v>
      </c>
      <c r="B122" s="37"/>
      <c r="C122" s="40"/>
      <c r="D122" s="41"/>
      <c r="E122" s="15" t="s">
        <v>10</v>
      </c>
      <c r="F122" s="43"/>
      <c r="G122" s="41"/>
      <c r="H122" s="16" t="str">
        <f t="shared" si="0"/>
        <v/>
      </c>
      <c r="I122" s="43"/>
      <c r="J122" s="17" t="str">
        <f t="shared" si="1"/>
        <v/>
      </c>
      <c r="K122" s="14" t="str">
        <f t="shared" si="2"/>
        <v/>
      </c>
      <c r="L122" s="18" t="str">
        <f>IF(K122="","",K122/SUMMARY!$D$1)</f>
        <v/>
      </c>
      <c r="M122" s="43"/>
      <c r="N122" s="19" t="str">
        <f t="shared" si="3"/>
        <v/>
      </c>
      <c r="O122" s="14" t="str">
        <f t="shared" si="4"/>
        <v/>
      </c>
      <c r="P122" s="33" t="str">
        <f t="shared" si="7"/>
        <v/>
      </c>
      <c r="Q122" s="43"/>
      <c r="R122" s="19" t="str">
        <f t="shared" si="5"/>
        <v/>
      </c>
      <c r="S122" s="93" t="str">
        <f t="shared" si="6"/>
        <v/>
      </c>
      <c r="T122" s="43"/>
      <c r="U122" s="41"/>
      <c r="V122" s="12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</row>
    <row r="123" spans="1:74" ht="19">
      <c r="A123" s="14">
        <v>120</v>
      </c>
      <c r="B123" s="37"/>
      <c r="C123" s="40"/>
      <c r="D123" s="41"/>
      <c r="E123" s="15" t="s">
        <v>10</v>
      </c>
      <c r="F123" s="43"/>
      <c r="G123" s="41"/>
      <c r="H123" s="16" t="str">
        <f t="shared" si="0"/>
        <v/>
      </c>
      <c r="I123" s="43"/>
      <c r="J123" s="17" t="str">
        <f t="shared" si="1"/>
        <v/>
      </c>
      <c r="K123" s="14" t="str">
        <f t="shared" si="2"/>
        <v/>
      </c>
      <c r="L123" s="18" t="str">
        <f>IF(K123="","",K123/SUMMARY!$D$1)</f>
        <v/>
      </c>
      <c r="M123" s="43"/>
      <c r="N123" s="19" t="str">
        <f t="shared" si="3"/>
        <v/>
      </c>
      <c r="O123" s="14" t="str">
        <f t="shared" si="4"/>
        <v/>
      </c>
      <c r="P123" s="33" t="str">
        <f t="shared" si="7"/>
        <v/>
      </c>
      <c r="Q123" s="43"/>
      <c r="R123" s="19" t="str">
        <f t="shared" si="5"/>
        <v/>
      </c>
      <c r="S123" s="93" t="str">
        <f t="shared" si="6"/>
        <v/>
      </c>
      <c r="T123" s="43"/>
      <c r="U123" s="41"/>
      <c r="V123" s="12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</row>
    <row r="124" spans="1:74" ht="19">
      <c r="A124" s="14">
        <v>121</v>
      </c>
      <c r="B124" s="37"/>
      <c r="C124" s="40"/>
      <c r="D124" s="41"/>
      <c r="E124" s="15" t="s">
        <v>10</v>
      </c>
      <c r="F124" s="43"/>
      <c r="G124" s="41"/>
      <c r="H124" s="16" t="str">
        <f t="shared" si="0"/>
        <v/>
      </c>
      <c r="I124" s="43"/>
      <c r="J124" s="17" t="str">
        <f t="shared" si="1"/>
        <v/>
      </c>
      <c r="K124" s="14" t="str">
        <f t="shared" si="2"/>
        <v/>
      </c>
      <c r="L124" s="18" t="str">
        <f>IF(K124="","",K124/SUMMARY!$D$1)</f>
        <v/>
      </c>
      <c r="M124" s="43"/>
      <c r="N124" s="19" t="str">
        <f t="shared" si="3"/>
        <v/>
      </c>
      <c r="O124" s="14" t="str">
        <f t="shared" si="4"/>
        <v/>
      </c>
      <c r="P124" s="33" t="str">
        <f t="shared" si="7"/>
        <v/>
      </c>
      <c r="Q124" s="43"/>
      <c r="R124" s="19" t="str">
        <f t="shared" si="5"/>
        <v/>
      </c>
      <c r="S124" s="93" t="str">
        <f t="shared" si="6"/>
        <v/>
      </c>
      <c r="T124" s="43"/>
      <c r="U124" s="41"/>
      <c r="V124" s="12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</row>
    <row r="125" spans="1:74" ht="19">
      <c r="A125" s="14">
        <v>122</v>
      </c>
      <c r="B125" s="37"/>
      <c r="C125" s="40"/>
      <c r="D125" s="41"/>
      <c r="E125" s="15" t="s">
        <v>10</v>
      </c>
      <c r="F125" s="43"/>
      <c r="G125" s="41"/>
      <c r="H125" s="16" t="str">
        <f t="shared" si="0"/>
        <v/>
      </c>
      <c r="I125" s="43"/>
      <c r="J125" s="17" t="str">
        <f t="shared" si="1"/>
        <v/>
      </c>
      <c r="K125" s="14" t="str">
        <f t="shared" si="2"/>
        <v/>
      </c>
      <c r="L125" s="18" t="str">
        <f>IF(K125="","",K125/SUMMARY!$D$1)</f>
        <v/>
      </c>
      <c r="M125" s="43"/>
      <c r="N125" s="19" t="str">
        <f t="shared" si="3"/>
        <v/>
      </c>
      <c r="O125" s="14" t="str">
        <f t="shared" si="4"/>
        <v/>
      </c>
      <c r="P125" s="33" t="str">
        <f t="shared" si="7"/>
        <v/>
      </c>
      <c r="Q125" s="43"/>
      <c r="R125" s="19" t="str">
        <f t="shared" si="5"/>
        <v/>
      </c>
      <c r="S125" s="93" t="str">
        <f t="shared" si="6"/>
        <v/>
      </c>
      <c r="T125" s="43"/>
      <c r="U125" s="41"/>
      <c r="V125" s="12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</row>
    <row r="126" spans="1:74" ht="19">
      <c r="A126" s="14">
        <v>123</v>
      </c>
      <c r="B126" s="37"/>
      <c r="C126" s="40"/>
      <c r="D126" s="41"/>
      <c r="E126" s="15" t="s">
        <v>10</v>
      </c>
      <c r="F126" s="43"/>
      <c r="G126" s="41"/>
      <c r="H126" s="16" t="str">
        <f t="shared" si="0"/>
        <v/>
      </c>
      <c r="I126" s="43"/>
      <c r="J126" s="17" t="str">
        <f t="shared" si="1"/>
        <v/>
      </c>
      <c r="K126" s="14" t="str">
        <f t="shared" si="2"/>
        <v/>
      </c>
      <c r="L126" s="18" t="str">
        <f>IF(K126="","",K126/SUMMARY!$D$1)</f>
        <v/>
      </c>
      <c r="M126" s="43"/>
      <c r="N126" s="19" t="str">
        <f t="shared" si="3"/>
        <v/>
      </c>
      <c r="O126" s="14" t="str">
        <f t="shared" si="4"/>
        <v/>
      </c>
      <c r="P126" s="33" t="str">
        <f t="shared" si="7"/>
        <v/>
      </c>
      <c r="Q126" s="43"/>
      <c r="R126" s="19" t="str">
        <f t="shared" si="5"/>
        <v/>
      </c>
      <c r="S126" s="93" t="str">
        <f t="shared" si="6"/>
        <v/>
      </c>
      <c r="T126" s="43"/>
      <c r="U126" s="41"/>
      <c r="V126" s="12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</row>
    <row r="127" spans="1:74" ht="19">
      <c r="A127" s="14">
        <v>124</v>
      </c>
      <c r="B127" s="37"/>
      <c r="C127" s="40"/>
      <c r="D127" s="41"/>
      <c r="E127" s="15" t="s">
        <v>10</v>
      </c>
      <c r="F127" s="43"/>
      <c r="G127" s="41"/>
      <c r="H127" s="16" t="str">
        <f t="shared" si="0"/>
        <v/>
      </c>
      <c r="I127" s="43"/>
      <c r="J127" s="17" t="str">
        <f t="shared" si="1"/>
        <v/>
      </c>
      <c r="K127" s="14" t="str">
        <f t="shared" si="2"/>
        <v/>
      </c>
      <c r="L127" s="18" t="str">
        <f>IF(K127="","",K127/SUMMARY!$D$1)</f>
        <v/>
      </c>
      <c r="M127" s="43"/>
      <c r="N127" s="19" t="str">
        <f t="shared" si="3"/>
        <v/>
      </c>
      <c r="O127" s="14" t="str">
        <f t="shared" si="4"/>
        <v/>
      </c>
      <c r="P127" s="33" t="str">
        <f t="shared" si="7"/>
        <v/>
      </c>
      <c r="Q127" s="43"/>
      <c r="R127" s="19" t="str">
        <f t="shared" si="5"/>
        <v/>
      </c>
      <c r="S127" s="93" t="str">
        <f t="shared" si="6"/>
        <v/>
      </c>
      <c r="T127" s="43"/>
      <c r="U127" s="41"/>
      <c r="V127" s="12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</row>
    <row r="128" spans="1:74" ht="19">
      <c r="A128" s="14">
        <v>125</v>
      </c>
      <c r="B128" s="37"/>
      <c r="C128" s="40"/>
      <c r="D128" s="41"/>
      <c r="E128" s="15" t="s">
        <v>10</v>
      </c>
      <c r="F128" s="43"/>
      <c r="G128" s="41"/>
      <c r="H128" s="16" t="str">
        <f t="shared" si="0"/>
        <v/>
      </c>
      <c r="I128" s="43"/>
      <c r="J128" s="17" t="str">
        <f t="shared" si="1"/>
        <v/>
      </c>
      <c r="K128" s="14" t="str">
        <f t="shared" si="2"/>
        <v/>
      </c>
      <c r="L128" s="18" t="str">
        <f>IF(K128="","",K128/SUMMARY!$D$1)</f>
        <v/>
      </c>
      <c r="M128" s="43"/>
      <c r="N128" s="19" t="str">
        <f t="shared" si="3"/>
        <v/>
      </c>
      <c r="O128" s="14" t="str">
        <f t="shared" si="4"/>
        <v/>
      </c>
      <c r="P128" s="33" t="str">
        <f t="shared" si="7"/>
        <v/>
      </c>
      <c r="Q128" s="43"/>
      <c r="R128" s="19" t="str">
        <f t="shared" si="5"/>
        <v/>
      </c>
      <c r="S128" s="93" t="str">
        <f t="shared" si="6"/>
        <v/>
      </c>
      <c r="T128" s="43"/>
      <c r="U128" s="41"/>
      <c r="V128" s="12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</row>
    <row r="129" spans="1:74" ht="19">
      <c r="A129" s="14">
        <v>126</v>
      </c>
      <c r="B129" s="37"/>
      <c r="C129" s="40"/>
      <c r="D129" s="41"/>
      <c r="E129" s="15" t="s">
        <v>10</v>
      </c>
      <c r="F129" s="43"/>
      <c r="G129" s="41"/>
      <c r="H129" s="16" t="str">
        <f t="shared" si="0"/>
        <v/>
      </c>
      <c r="I129" s="43"/>
      <c r="J129" s="17" t="str">
        <f t="shared" si="1"/>
        <v/>
      </c>
      <c r="K129" s="14" t="str">
        <f t="shared" si="2"/>
        <v/>
      </c>
      <c r="L129" s="18" t="str">
        <f>IF(K129="","",K129/SUMMARY!$D$1)</f>
        <v/>
      </c>
      <c r="M129" s="43"/>
      <c r="N129" s="19" t="str">
        <f t="shared" si="3"/>
        <v/>
      </c>
      <c r="O129" s="14" t="str">
        <f t="shared" si="4"/>
        <v/>
      </c>
      <c r="P129" s="33" t="str">
        <f t="shared" si="7"/>
        <v/>
      </c>
      <c r="Q129" s="43"/>
      <c r="R129" s="19" t="str">
        <f t="shared" si="5"/>
        <v/>
      </c>
      <c r="S129" s="93" t="str">
        <f t="shared" si="6"/>
        <v/>
      </c>
      <c r="T129" s="43"/>
      <c r="U129" s="41"/>
      <c r="V129" s="12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</row>
    <row r="130" spans="1:74" ht="19">
      <c r="A130" s="14">
        <v>127</v>
      </c>
      <c r="B130" s="37"/>
      <c r="C130" s="40"/>
      <c r="D130" s="41"/>
      <c r="E130" s="15" t="s">
        <v>10</v>
      </c>
      <c r="F130" s="43"/>
      <c r="G130" s="41"/>
      <c r="H130" s="16" t="str">
        <f t="shared" si="0"/>
        <v/>
      </c>
      <c r="I130" s="43"/>
      <c r="J130" s="17" t="str">
        <f t="shared" si="1"/>
        <v/>
      </c>
      <c r="K130" s="14" t="str">
        <f t="shared" si="2"/>
        <v/>
      </c>
      <c r="L130" s="18" t="str">
        <f>IF(K130="","",K130/SUMMARY!$D$1)</f>
        <v/>
      </c>
      <c r="M130" s="43"/>
      <c r="N130" s="19" t="str">
        <f t="shared" si="3"/>
        <v/>
      </c>
      <c r="O130" s="14" t="str">
        <f t="shared" si="4"/>
        <v/>
      </c>
      <c r="P130" s="33" t="str">
        <f t="shared" si="7"/>
        <v/>
      </c>
      <c r="Q130" s="43"/>
      <c r="R130" s="19" t="str">
        <f t="shared" si="5"/>
        <v/>
      </c>
      <c r="S130" s="93" t="str">
        <f t="shared" si="6"/>
        <v/>
      </c>
      <c r="T130" s="43"/>
      <c r="U130" s="41"/>
      <c r="V130" s="12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</row>
    <row r="131" spans="1:74" ht="19">
      <c r="A131" s="14">
        <v>128</v>
      </c>
      <c r="B131" s="37"/>
      <c r="C131" s="40"/>
      <c r="D131" s="41"/>
      <c r="E131" s="15" t="s">
        <v>10</v>
      </c>
      <c r="F131" s="43"/>
      <c r="G131" s="41"/>
      <c r="H131" s="16" t="str">
        <f t="shared" si="0"/>
        <v/>
      </c>
      <c r="I131" s="43"/>
      <c r="J131" s="17" t="str">
        <f t="shared" si="1"/>
        <v/>
      </c>
      <c r="K131" s="14" t="str">
        <f t="shared" si="2"/>
        <v/>
      </c>
      <c r="L131" s="18" t="str">
        <f>IF(K131="","",K131/SUMMARY!$D$1)</f>
        <v/>
      </c>
      <c r="M131" s="43"/>
      <c r="N131" s="19" t="str">
        <f t="shared" si="3"/>
        <v/>
      </c>
      <c r="O131" s="14" t="str">
        <f t="shared" si="4"/>
        <v/>
      </c>
      <c r="P131" s="33" t="str">
        <f t="shared" si="7"/>
        <v/>
      </c>
      <c r="Q131" s="43"/>
      <c r="R131" s="19" t="str">
        <f t="shared" si="5"/>
        <v/>
      </c>
      <c r="S131" s="93" t="str">
        <f t="shared" si="6"/>
        <v/>
      </c>
      <c r="T131" s="43"/>
      <c r="U131" s="41"/>
      <c r="V131" s="12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</row>
    <row r="132" spans="1:74" ht="19">
      <c r="A132" s="14">
        <v>129</v>
      </c>
      <c r="B132" s="37"/>
      <c r="C132" s="40"/>
      <c r="D132" s="41"/>
      <c r="E132" s="15" t="s">
        <v>10</v>
      </c>
      <c r="F132" s="43"/>
      <c r="G132" s="41"/>
      <c r="H132" s="16" t="str">
        <f t="shared" si="0"/>
        <v/>
      </c>
      <c r="I132" s="43"/>
      <c r="J132" s="17" t="str">
        <f t="shared" si="1"/>
        <v/>
      </c>
      <c r="K132" s="14" t="str">
        <f t="shared" si="2"/>
        <v/>
      </c>
      <c r="L132" s="18" t="str">
        <f>IF(K132="","",K132/SUMMARY!$D$1)</f>
        <v/>
      </c>
      <c r="M132" s="43"/>
      <c r="N132" s="19" t="str">
        <f t="shared" si="3"/>
        <v/>
      </c>
      <c r="O132" s="14" t="str">
        <f t="shared" si="4"/>
        <v/>
      </c>
      <c r="P132" s="33" t="str">
        <f t="shared" si="7"/>
        <v/>
      </c>
      <c r="Q132" s="43"/>
      <c r="R132" s="19" t="str">
        <f t="shared" si="5"/>
        <v/>
      </c>
      <c r="S132" s="93" t="str">
        <f t="shared" si="6"/>
        <v/>
      </c>
      <c r="T132" s="43"/>
      <c r="U132" s="41"/>
      <c r="V132" s="12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</row>
    <row r="133" spans="1:74" ht="19">
      <c r="A133" s="14">
        <v>130</v>
      </c>
      <c r="B133" s="37"/>
      <c r="C133" s="40"/>
      <c r="D133" s="41"/>
      <c r="E133" s="15" t="s">
        <v>10</v>
      </c>
      <c r="F133" s="43"/>
      <c r="G133" s="41"/>
      <c r="H133" s="16" t="str">
        <f t="shared" si="0"/>
        <v/>
      </c>
      <c r="I133" s="43"/>
      <c r="J133" s="17" t="str">
        <f t="shared" si="1"/>
        <v/>
      </c>
      <c r="K133" s="14" t="str">
        <f t="shared" si="2"/>
        <v/>
      </c>
      <c r="L133" s="18" t="str">
        <f>IF(K133="","",K133/SUMMARY!$D$1)</f>
        <v/>
      </c>
      <c r="M133" s="43"/>
      <c r="N133" s="19" t="str">
        <f t="shared" si="3"/>
        <v/>
      </c>
      <c r="O133" s="14" t="str">
        <f t="shared" si="4"/>
        <v/>
      </c>
      <c r="P133" s="33" t="str">
        <f t="shared" si="7"/>
        <v/>
      </c>
      <c r="Q133" s="43"/>
      <c r="R133" s="19" t="str">
        <f t="shared" si="5"/>
        <v/>
      </c>
      <c r="S133" s="93" t="str">
        <f t="shared" si="6"/>
        <v/>
      </c>
      <c r="T133" s="43"/>
      <c r="U133" s="41"/>
      <c r="V133" s="12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</row>
    <row r="134" spans="1:74" ht="19">
      <c r="A134" s="14">
        <v>131</v>
      </c>
      <c r="B134" s="37"/>
      <c r="C134" s="40"/>
      <c r="D134" s="41"/>
      <c r="E134" s="15" t="s">
        <v>10</v>
      </c>
      <c r="F134" s="43"/>
      <c r="G134" s="41"/>
      <c r="H134" s="16" t="str">
        <f t="shared" si="0"/>
        <v/>
      </c>
      <c r="I134" s="43"/>
      <c r="J134" s="17" t="str">
        <f t="shared" si="1"/>
        <v/>
      </c>
      <c r="K134" s="14" t="str">
        <f t="shared" si="2"/>
        <v/>
      </c>
      <c r="L134" s="18" t="str">
        <f>IF(K134="","",K134/SUMMARY!$D$1)</f>
        <v/>
      </c>
      <c r="M134" s="43"/>
      <c r="N134" s="19" t="str">
        <f t="shared" si="3"/>
        <v/>
      </c>
      <c r="O134" s="14" t="str">
        <f t="shared" si="4"/>
        <v/>
      </c>
      <c r="P134" s="33" t="str">
        <f t="shared" si="7"/>
        <v/>
      </c>
      <c r="Q134" s="43"/>
      <c r="R134" s="19" t="str">
        <f t="shared" si="5"/>
        <v/>
      </c>
      <c r="S134" s="93" t="str">
        <f t="shared" si="6"/>
        <v/>
      </c>
      <c r="T134" s="43"/>
      <c r="U134" s="41"/>
      <c r="V134" s="12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</row>
    <row r="135" spans="1:74" ht="19">
      <c r="A135" s="14">
        <v>132</v>
      </c>
      <c r="B135" s="37"/>
      <c r="C135" s="40"/>
      <c r="D135" s="41"/>
      <c r="E135" s="15" t="s">
        <v>10</v>
      </c>
      <c r="F135" s="43"/>
      <c r="G135" s="41"/>
      <c r="H135" s="16" t="str">
        <f t="shared" si="0"/>
        <v/>
      </c>
      <c r="I135" s="43"/>
      <c r="J135" s="17" t="str">
        <f t="shared" si="1"/>
        <v/>
      </c>
      <c r="K135" s="14" t="str">
        <f t="shared" si="2"/>
        <v/>
      </c>
      <c r="L135" s="18" t="str">
        <f>IF(K135="","",K135/SUMMARY!$D$1)</f>
        <v/>
      </c>
      <c r="M135" s="43"/>
      <c r="N135" s="19" t="str">
        <f t="shared" si="3"/>
        <v/>
      </c>
      <c r="O135" s="14" t="str">
        <f t="shared" si="4"/>
        <v/>
      </c>
      <c r="P135" s="33" t="str">
        <f t="shared" si="7"/>
        <v/>
      </c>
      <c r="Q135" s="43"/>
      <c r="R135" s="19" t="str">
        <f t="shared" si="5"/>
        <v/>
      </c>
      <c r="S135" s="93" t="str">
        <f t="shared" si="6"/>
        <v/>
      </c>
      <c r="T135" s="43"/>
      <c r="U135" s="41"/>
      <c r="V135" s="12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</row>
    <row r="136" spans="1:74" ht="19">
      <c r="A136" s="14">
        <v>133</v>
      </c>
      <c r="B136" s="37"/>
      <c r="C136" s="40"/>
      <c r="D136" s="41"/>
      <c r="E136" s="15" t="s">
        <v>10</v>
      </c>
      <c r="F136" s="43"/>
      <c r="G136" s="41"/>
      <c r="H136" s="16" t="str">
        <f t="shared" si="0"/>
        <v/>
      </c>
      <c r="I136" s="43"/>
      <c r="J136" s="17" t="str">
        <f t="shared" si="1"/>
        <v/>
      </c>
      <c r="K136" s="14" t="str">
        <f t="shared" si="2"/>
        <v/>
      </c>
      <c r="L136" s="18" t="str">
        <f>IF(K136="","",K136/SUMMARY!$D$1)</f>
        <v/>
      </c>
      <c r="M136" s="43"/>
      <c r="N136" s="19" t="str">
        <f t="shared" si="3"/>
        <v/>
      </c>
      <c r="O136" s="14" t="str">
        <f t="shared" si="4"/>
        <v/>
      </c>
      <c r="P136" s="33" t="str">
        <f t="shared" si="7"/>
        <v/>
      </c>
      <c r="Q136" s="43"/>
      <c r="R136" s="19" t="str">
        <f t="shared" si="5"/>
        <v/>
      </c>
      <c r="S136" s="93" t="str">
        <f t="shared" si="6"/>
        <v/>
      </c>
      <c r="T136" s="43"/>
      <c r="U136" s="41"/>
      <c r="V136" s="12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</row>
    <row r="137" spans="1:74" ht="19">
      <c r="A137" s="14">
        <v>134</v>
      </c>
      <c r="B137" s="37"/>
      <c r="C137" s="40"/>
      <c r="D137" s="41"/>
      <c r="E137" s="15" t="s">
        <v>10</v>
      </c>
      <c r="F137" s="43"/>
      <c r="G137" s="41"/>
      <c r="H137" s="16" t="str">
        <f t="shared" si="0"/>
        <v/>
      </c>
      <c r="I137" s="43"/>
      <c r="J137" s="17" t="str">
        <f t="shared" si="1"/>
        <v/>
      </c>
      <c r="K137" s="14" t="str">
        <f t="shared" si="2"/>
        <v/>
      </c>
      <c r="L137" s="18" t="str">
        <f>IF(K137="","",K137/SUMMARY!$D$1)</f>
        <v/>
      </c>
      <c r="M137" s="43"/>
      <c r="N137" s="19" t="str">
        <f t="shared" si="3"/>
        <v/>
      </c>
      <c r="O137" s="14" t="str">
        <f t="shared" si="4"/>
        <v/>
      </c>
      <c r="P137" s="33" t="str">
        <f t="shared" si="7"/>
        <v/>
      </c>
      <c r="Q137" s="43"/>
      <c r="R137" s="19" t="str">
        <f t="shared" si="5"/>
        <v/>
      </c>
      <c r="S137" s="93" t="str">
        <f t="shared" si="6"/>
        <v/>
      </c>
      <c r="T137" s="43"/>
      <c r="U137" s="41"/>
      <c r="V137" s="12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</row>
    <row r="138" spans="1:74" ht="19">
      <c r="A138" s="14">
        <v>135</v>
      </c>
      <c r="B138" s="37"/>
      <c r="C138" s="40"/>
      <c r="D138" s="41"/>
      <c r="E138" s="15" t="s">
        <v>10</v>
      </c>
      <c r="F138" s="43"/>
      <c r="G138" s="41"/>
      <c r="H138" s="16" t="str">
        <f t="shared" si="0"/>
        <v/>
      </c>
      <c r="I138" s="43"/>
      <c r="J138" s="17" t="str">
        <f t="shared" si="1"/>
        <v/>
      </c>
      <c r="K138" s="14" t="str">
        <f t="shared" si="2"/>
        <v/>
      </c>
      <c r="L138" s="18" t="str">
        <f>IF(K138="","",K138/SUMMARY!$D$1)</f>
        <v/>
      </c>
      <c r="M138" s="43"/>
      <c r="N138" s="19" t="str">
        <f t="shared" si="3"/>
        <v/>
      </c>
      <c r="O138" s="14" t="str">
        <f t="shared" si="4"/>
        <v/>
      </c>
      <c r="P138" s="33" t="str">
        <f t="shared" si="7"/>
        <v/>
      </c>
      <c r="Q138" s="43"/>
      <c r="R138" s="19" t="str">
        <f t="shared" si="5"/>
        <v/>
      </c>
      <c r="S138" s="93" t="str">
        <f t="shared" si="6"/>
        <v/>
      </c>
      <c r="T138" s="43"/>
      <c r="U138" s="41"/>
      <c r="V138" s="12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</row>
    <row r="139" spans="1:74" ht="19">
      <c r="A139" s="14">
        <v>136</v>
      </c>
      <c r="B139" s="37"/>
      <c r="C139" s="40"/>
      <c r="D139" s="41"/>
      <c r="E139" s="15" t="s">
        <v>10</v>
      </c>
      <c r="F139" s="43"/>
      <c r="G139" s="41"/>
      <c r="H139" s="16" t="str">
        <f t="shared" si="0"/>
        <v/>
      </c>
      <c r="I139" s="43"/>
      <c r="J139" s="17" t="str">
        <f t="shared" si="1"/>
        <v/>
      </c>
      <c r="K139" s="14" t="str">
        <f t="shared" si="2"/>
        <v/>
      </c>
      <c r="L139" s="18" t="str">
        <f>IF(K139="","",K139/SUMMARY!$D$1)</f>
        <v/>
      </c>
      <c r="M139" s="43"/>
      <c r="N139" s="19" t="str">
        <f t="shared" si="3"/>
        <v/>
      </c>
      <c r="O139" s="14" t="str">
        <f t="shared" si="4"/>
        <v/>
      </c>
      <c r="P139" s="33" t="str">
        <f t="shared" si="7"/>
        <v/>
      </c>
      <c r="Q139" s="43"/>
      <c r="R139" s="19" t="str">
        <f t="shared" si="5"/>
        <v/>
      </c>
      <c r="S139" s="93" t="str">
        <f t="shared" si="6"/>
        <v/>
      </c>
      <c r="T139" s="43"/>
      <c r="U139" s="41"/>
      <c r="V139" s="12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</row>
    <row r="140" spans="1:74" ht="19">
      <c r="A140" s="14">
        <v>137</v>
      </c>
      <c r="B140" s="37"/>
      <c r="C140" s="40"/>
      <c r="D140" s="41"/>
      <c r="E140" s="15" t="s">
        <v>10</v>
      </c>
      <c r="F140" s="43"/>
      <c r="G140" s="41"/>
      <c r="H140" s="16" t="str">
        <f t="shared" si="0"/>
        <v/>
      </c>
      <c r="I140" s="43"/>
      <c r="J140" s="17" t="str">
        <f t="shared" si="1"/>
        <v/>
      </c>
      <c r="K140" s="14" t="str">
        <f t="shared" si="2"/>
        <v/>
      </c>
      <c r="L140" s="18" t="str">
        <f>IF(K140="","",K140/SUMMARY!$D$1)</f>
        <v/>
      </c>
      <c r="M140" s="43"/>
      <c r="N140" s="19" t="str">
        <f t="shared" si="3"/>
        <v/>
      </c>
      <c r="O140" s="14" t="str">
        <f t="shared" si="4"/>
        <v/>
      </c>
      <c r="P140" s="33" t="str">
        <f t="shared" si="7"/>
        <v/>
      </c>
      <c r="Q140" s="43"/>
      <c r="R140" s="19" t="str">
        <f t="shared" si="5"/>
        <v/>
      </c>
      <c r="S140" s="93" t="str">
        <f t="shared" si="6"/>
        <v/>
      </c>
      <c r="T140" s="43"/>
      <c r="U140" s="41"/>
      <c r="V140" s="12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</row>
    <row r="141" spans="1:74" ht="19">
      <c r="A141" s="14">
        <v>138</v>
      </c>
      <c r="B141" s="37"/>
      <c r="C141" s="40"/>
      <c r="D141" s="41"/>
      <c r="E141" s="15" t="s">
        <v>10</v>
      </c>
      <c r="F141" s="43"/>
      <c r="G141" s="41"/>
      <c r="H141" s="16" t="str">
        <f t="shared" si="0"/>
        <v/>
      </c>
      <c r="I141" s="43"/>
      <c r="J141" s="17" t="str">
        <f t="shared" si="1"/>
        <v/>
      </c>
      <c r="K141" s="14" t="str">
        <f t="shared" si="2"/>
        <v/>
      </c>
      <c r="L141" s="18" t="str">
        <f>IF(K141="","",K141/SUMMARY!$D$1)</f>
        <v/>
      </c>
      <c r="M141" s="43"/>
      <c r="N141" s="19" t="str">
        <f t="shared" si="3"/>
        <v/>
      </c>
      <c r="O141" s="14" t="str">
        <f t="shared" si="4"/>
        <v/>
      </c>
      <c r="P141" s="33" t="str">
        <f t="shared" si="7"/>
        <v/>
      </c>
      <c r="Q141" s="43"/>
      <c r="R141" s="19" t="str">
        <f t="shared" si="5"/>
        <v/>
      </c>
      <c r="S141" s="93" t="str">
        <f t="shared" si="6"/>
        <v/>
      </c>
      <c r="T141" s="43"/>
      <c r="U141" s="41"/>
      <c r="V141" s="12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</row>
    <row r="142" spans="1:74" ht="19">
      <c r="A142" s="14">
        <v>139</v>
      </c>
      <c r="B142" s="37"/>
      <c r="C142" s="40"/>
      <c r="D142" s="41"/>
      <c r="E142" s="15" t="s">
        <v>10</v>
      </c>
      <c r="F142" s="43"/>
      <c r="G142" s="41"/>
      <c r="H142" s="16" t="str">
        <f t="shared" si="0"/>
        <v/>
      </c>
      <c r="I142" s="43"/>
      <c r="J142" s="17" t="str">
        <f t="shared" si="1"/>
        <v/>
      </c>
      <c r="K142" s="14" t="str">
        <f t="shared" si="2"/>
        <v/>
      </c>
      <c r="L142" s="18" t="str">
        <f>IF(K142="","",K142/SUMMARY!$D$1)</f>
        <v/>
      </c>
      <c r="M142" s="43"/>
      <c r="N142" s="19" t="str">
        <f t="shared" si="3"/>
        <v/>
      </c>
      <c r="O142" s="14" t="str">
        <f t="shared" si="4"/>
        <v/>
      </c>
      <c r="P142" s="33" t="str">
        <f t="shared" si="7"/>
        <v/>
      </c>
      <c r="Q142" s="43"/>
      <c r="R142" s="19" t="str">
        <f t="shared" si="5"/>
        <v/>
      </c>
      <c r="S142" s="93" t="str">
        <f t="shared" si="6"/>
        <v/>
      </c>
      <c r="T142" s="43"/>
      <c r="U142" s="41"/>
      <c r="V142" s="12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</row>
    <row r="143" spans="1:74" ht="19">
      <c r="A143" s="14">
        <v>140</v>
      </c>
      <c r="B143" s="37"/>
      <c r="C143" s="40"/>
      <c r="D143" s="41"/>
      <c r="E143" s="15" t="s">
        <v>10</v>
      </c>
      <c r="F143" s="43"/>
      <c r="G143" s="41"/>
      <c r="H143" s="16" t="str">
        <f t="shared" si="0"/>
        <v/>
      </c>
      <c r="I143" s="43"/>
      <c r="J143" s="17" t="str">
        <f t="shared" si="1"/>
        <v/>
      </c>
      <c r="K143" s="14" t="str">
        <f t="shared" si="2"/>
        <v/>
      </c>
      <c r="L143" s="18" t="str">
        <f>IF(K143="","",K143/SUMMARY!$D$1)</f>
        <v/>
      </c>
      <c r="M143" s="43"/>
      <c r="N143" s="19" t="str">
        <f t="shared" si="3"/>
        <v/>
      </c>
      <c r="O143" s="14" t="str">
        <f t="shared" si="4"/>
        <v/>
      </c>
      <c r="P143" s="33" t="str">
        <f t="shared" si="7"/>
        <v/>
      </c>
      <c r="Q143" s="43"/>
      <c r="R143" s="19" t="str">
        <f t="shared" si="5"/>
        <v/>
      </c>
      <c r="S143" s="93" t="str">
        <f t="shared" si="6"/>
        <v/>
      </c>
      <c r="T143" s="43"/>
      <c r="U143" s="41"/>
      <c r="V143" s="12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</row>
    <row r="144" spans="1:74" ht="19">
      <c r="A144" s="14">
        <v>141</v>
      </c>
      <c r="B144" s="37"/>
      <c r="C144" s="40"/>
      <c r="D144" s="41"/>
      <c r="E144" s="15" t="s">
        <v>10</v>
      </c>
      <c r="F144" s="43"/>
      <c r="G144" s="41"/>
      <c r="H144" s="16" t="str">
        <f t="shared" si="0"/>
        <v/>
      </c>
      <c r="I144" s="43"/>
      <c r="J144" s="17" t="str">
        <f t="shared" si="1"/>
        <v/>
      </c>
      <c r="K144" s="14" t="str">
        <f t="shared" si="2"/>
        <v/>
      </c>
      <c r="L144" s="18" t="str">
        <f>IF(K144="","",K144/SUMMARY!$D$1)</f>
        <v/>
      </c>
      <c r="M144" s="43"/>
      <c r="N144" s="19" t="str">
        <f t="shared" si="3"/>
        <v/>
      </c>
      <c r="O144" s="14" t="str">
        <f t="shared" si="4"/>
        <v/>
      </c>
      <c r="P144" s="33" t="str">
        <f t="shared" si="7"/>
        <v/>
      </c>
      <c r="Q144" s="43"/>
      <c r="R144" s="19" t="str">
        <f t="shared" si="5"/>
        <v/>
      </c>
      <c r="S144" s="93" t="str">
        <f t="shared" si="6"/>
        <v/>
      </c>
      <c r="T144" s="43"/>
      <c r="U144" s="41"/>
      <c r="V144" s="12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</row>
    <row r="145" spans="1:74" ht="19">
      <c r="A145" s="14">
        <v>142</v>
      </c>
      <c r="B145" s="37"/>
      <c r="C145" s="40"/>
      <c r="D145" s="41"/>
      <c r="E145" s="15" t="s">
        <v>10</v>
      </c>
      <c r="F145" s="43"/>
      <c r="G145" s="41"/>
      <c r="H145" s="16" t="str">
        <f t="shared" si="0"/>
        <v/>
      </c>
      <c r="I145" s="43"/>
      <c r="J145" s="17" t="str">
        <f t="shared" si="1"/>
        <v/>
      </c>
      <c r="K145" s="14" t="str">
        <f t="shared" si="2"/>
        <v/>
      </c>
      <c r="L145" s="18" t="str">
        <f>IF(K145="","",K145/SUMMARY!$D$1)</f>
        <v/>
      </c>
      <c r="M145" s="43"/>
      <c r="N145" s="19" t="str">
        <f t="shared" si="3"/>
        <v/>
      </c>
      <c r="O145" s="14" t="str">
        <f t="shared" si="4"/>
        <v/>
      </c>
      <c r="P145" s="33" t="str">
        <f t="shared" si="7"/>
        <v/>
      </c>
      <c r="Q145" s="43"/>
      <c r="R145" s="19" t="str">
        <f t="shared" si="5"/>
        <v/>
      </c>
      <c r="S145" s="93" t="str">
        <f t="shared" si="6"/>
        <v/>
      </c>
      <c r="T145" s="43"/>
      <c r="U145" s="41"/>
      <c r="V145" s="12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</row>
    <row r="146" spans="1:74" ht="19">
      <c r="A146" s="14">
        <v>143</v>
      </c>
      <c r="B146" s="37"/>
      <c r="C146" s="40"/>
      <c r="D146" s="41"/>
      <c r="E146" s="15" t="s">
        <v>10</v>
      </c>
      <c r="F146" s="43"/>
      <c r="G146" s="41"/>
      <c r="H146" s="16" t="str">
        <f t="shared" si="0"/>
        <v/>
      </c>
      <c r="I146" s="43"/>
      <c r="J146" s="17" t="str">
        <f t="shared" si="1"/>
        <v/>
      </c>
      <c r="K146" s="14" t="str">
        <f t="shared" si="2"/>
        <v/>
      </c>
      <c r="L146" s="18" t="str">
        <f>IF(K146="","",K146/SUMMARY!$D$1)</f>
        <v/>
      </c>
      <c r="M146" s="43"/>
      <c r="N146" s="19" t="str">
        <f t="shared" si="3"/>
        <v/>
      </c>
      <c r="O146" s="14" t="str">
        <f t="shared" si="4"/>
        <v/>
      </c>
      <c r="P146" s="33" t="str">
        <f t="shared" si="7"/>
        <v/>
      </c>
      <c r="Q146" s="43"/>
      <c r="R146" s="19" t="str">
        <f t="shared" si="5"/>
        <v/>
      </c>
      <c r="S146" s="93" t="str">
        <f t="shared" si="6"/>
        <v/>
      </c>
      <c r="T146" s="43"/>
      <c r="U146" s="41"/>
      <c r="V146" s="12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</row>
    <row r="147" spans="1:74" ht="19">
      <c r="A147" s="14">
        <v>144</v>
      </c>
      <c r="B147" s="37"/>
      <c r="C147" s="40"/>
      <c r="D147" s="41"/>
      <c r="E147" s="15" t="s">
        <v>10</v>
      </c>
      <c r="F147" s="43"/>
      <c r="G147" s="41"/>
      <c r="H147" s="16" t="str">
        <f t="shared" si="0"/>
        <v/>
      </c>
      <c r="I147" s="43"/>
      <c r="J147" s="17" t="str">
        <f t="shared" si="1"/>
        <v/>
      </c>
      <c r="K147" s="14" t="str">
        <f t="shared" si="2"/>
        <v/>
      </c>
      <c r="L147" s="18" t="str">
        <f>IF(K147="","",K147/SUMMARY!$D$1)</f>
        <v/>
      </c>
      <c r="M147" s="43"/>
      <c r="N147" s="19" t="str">
        <f t="shared" si="3"/>
        <v/>
      </c>
      <c r="O147" s="14" t="str">
        <f t="shared" si="4"/>
        <v/>
      </c>
      <c r="P147" s="33" t="str">
        <f t="shared" si="7"/>
        <v/>
      </c>
      <c r="Q147" s="43"/>
      <c r="R147" s="19" t="str">
        <f t="shared" si="5"/>
        <v/>
      </c>
      <c r="S147" s="93" t="str">
        <f t="shared" si="6"/>
        <v/>
      </c>
      <c r="T147" s="43"/>
      <c r="U147" s="41"/>
      <c r="V147" s="12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</row>
    <row r="148" spans="1:74" ht="19">
      <c r="A148" s="14">
        <v>145</v>
      </c>
      <c r="B148" s="37"/>
      <c r="C148" s="40"/>
      <c r="D148" s="41"/>
      <c r="E148" s="15" t="s">
        <v>10</v>
      </c>
      <c r="F148" s="43"/>
      <c r="G148" s="41"/>
      <c r="H148" s="16" t="str">
        <f t="shared" si="0"/>
        <v/>
      </c>
      <c r="I148" s="43"/>
      <c r="J148" s="17" t="str">
        <f t="shared" si="1"/>
        <v/>
      </c>
      <c r="K148" s="14" t="str">
        <f t="shared" si="2"/>
        <v/>
      </c>
      <c r="L148" s="18" t="str">
        <f>IF(K148="","",K148/SUMMARY!$D$1)</f>
        <v/>
      </c>
      <c r="M148" s="43"/>
      <c r="N148" s="19" t="str">
        <f t="shared" si="3"/>
        <v/>
      </c>
      <c r="O148" s="14" t="str">
        <f t="shared" si="4"/>
        <v/>
      </c>
      <c r="P148" s="33" t="str">
        <f t="shared" si="7"/>
        <v/>
      </c>
      <c r="Q148" s="43"/>
      <c r="R148" s="19" t="str">
        <f t="shared" si="5"/>
        <v/>
      </c>
      <c r="S148" s="93" t="str">
        <f t="shared" si="6"/>
        <v/>
      </c>
      <c r="T148" s="43"/>
      <c r="U148" s="41"/>
      <c r="V148" s="12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</row>
    <row r="149" spans="1:74" ht="19">
      <c r="A149" s="14">
        <v>146</v>
      </c>
      <c r="B149" s="37"/>
      <c r="C149" s="40"/>
      <c r="D149" s="41"/>
      <c r="E149" s="15" t="s">
        <v>10</v>
      </c>
      <c r="F149" s="43"/>
      <c r="G149" s="41"/>
      <c r="H149" s="16" t="str">
        <f t="shared" si="0"/>
        <v/>
      </c>
      <c r="I149" s="43"/>
      <c r="J149" s="17" t="str">
        <f t="shared" si="1"/>
        <v/>
      </c>
      <c r="K149" s="14" t="str">
        <f t="shared" si="2"/>
        <v/>
      </c>
      <c r="L149" s="18" t="str">
        <f>IF(K149="","",K149/SUMMARY!$D$1)</f>
        <v/>
      </c>
      <c r="M149" s="43"/>
      <c r="N149" s="19" t="str">
        <f t="shared" si="3"/>
        <v/>
      </c>
      <c r="O149" s="14" t="str">
        <f t="shared" si="4"/>
        <v/>
      </c>
      <c r="P149" s="33" t="str">
        <f t="shared" si="7"/>
        <v/>
      </c>
      <c r="Q149" s="43"/>
      <c r="R149" s="19" t="str">
        <f t="shared" si="5"/>
        <v/>
      </c>
      <c r="S149" s="93" t="str">
        <f t="shared" si="6"/>
        <v/>
      </c>
      <c r="T149" s="43"/>
      <c r="U149" s="41"/>
      <c r="V149" s="12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</row>
    <row r="150" spans="1:74" ht="19">
      <c r="A150" s="14">
        <v>147</v>
      </c>
      <c r="B150" s="37"/>
      <c r="C150" s="40"/>
      <c r="D150" s="41"/>
      <c r="E150" s="15" t="s">
        <v>10</v>
      </c>
      <c r="F150" s="43"/>
      <c r="G150" s="41"/>
      <c r="H150" s="16" t="str">
        <f t="shared" si="0"/>
        <v/>
      </c>
      <c r="I150" s="43"/>
      <c r="J150" s="17" t="str">
        <f t="shared" si="1"/>
        <v/>
      </c>
      <c r="K150" s="14" t="str">
        <f t="shared" si="2"/>
        <v/>
      </c>
      <c r="L150" s="18" t="str">
        <f>IF(K150="","",K150/SUMMARY!$D$1)</f>
        <v/>
      </c>
      <c r="M150" s="43"/>
      <c r="N150" s="19" t="str">
        <f t="shared" si="3"/>
        <v/>
      </c>
      <c r="O150" s="14" t="str">
        <f t="shared" si="4"/>
        <v/>
      </c>
      <c r="P150" s="33" t="str">
        <f t="shared" si="7"/>
        <v/>
      </c>
      <c r="Q150" s="43"/>
      <c r="R150" s="19" t="str">
        <f t="shared" si="5"/>
        <v/>
      </c>
      <c r="S150" s="93" t="str">
        <f t="shared" si="6"/>
        <v/>
      </c>
      <c r="T150" s="43"/>
      <c r="U150" s="41"/>
      <c r="V150" s="12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</row>
    <row r="151" spans="1:74" ht="19">
      <c r="A151" s="14">
        <v>148</v>
      </c>
      <c r="B151" s="37"/>
      <c r="C151" s="40"/>
      <c r="D151" s="41"/>
      <c r="E151" s="15" t="s">
        <v>10</v>
      </c>
      <c r="F151" s="43"/>
      <c r="G151" s="41"/>
      <c r="H151" s="16" t="str">
        <f t="shared" si="0"/>
        <v/>
      </c>
      <c r="I151" s="43"/>
      <c r="J151" s="17" t="str">
        <f t="shared" si="1"/>
        <v/>
      </c>
      <c r="K151" s="14" t="str">
        <f t="shared" si="2"/>
        <v/>
      </c>
      <c r="L151" s="18" t="str">
        <f>IF(K151="","",K151/SUMMARY!$D$1)</f>
        <v/>
      </c>
      <c r="M151" s="43"/>
      <c r="N151" s="19" t="str">
        <f t="shared" si="3"/>
        <v/>
      </c>
      <c r="O151" s="14" t="str">
        <f t="shared" si="4"/>
        <v/>
      </c>
      <c r="P151" s="33" t="str">
        <f t="shared" si="7"/>
        <v/>
      </c>
      <c r="Q151" s="43"/>
      <c r="R151" s="19" t="str">
        <f t="shared" si="5"/>
        <v/>
      </c>
      <c r="S151" s="93" t="str">
        <f t="shared" si="6"/>
        <v/>
      </c>
      <c r="T151" s="43"/>
      <c r="U151" s="41"/>
      <c r="V151" s="12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</row>
    <row r="152" spans="1:74" ht="19">
      <c r="A152" s="14">
        <v>149</v>
      </c>
      <c r="B152" s="37"/>
      <c r="C152" s="40"/>
      <c r="D152" s="41"/>
      <c r="E152" s="15" t="s">
        <v>10</v>
      </c>
      <c r="F152" s="43"/>
      <c r="G152" s="41"/>
      <c r="H152" s="16" t="str">
        <f t="shared" si="0"/>
        <v/>
      </c>
      <c r="I152" s="43"/>
      <c r="J152" s="17" t="str">
        <f t="shared" si="1"/>
        <v/>
      </c>
      <c r="K152" s="14" t="str">
        <f t="shared" si="2"/>
        <v/>
      </c>
      <c r="L152" s="18" t="str">
        <f>IF(K152="","",K152/SUMMARY!$D$1)</f>
        <v/>
      </c>
      <c r="M152" s="43"/>
      <c r="N152" s="19" t="str">
        <f t="shared" si="3"/>
        <v/>
      </c>
      <c r="O152" s="14" t="str">
        <f t="shared" si="4"/>
        <v/>
      </c>
      <c r="P152" s="33" t="str">
        <f t="shared" si="7"/>
        <v/>
      </c>
      <c r="Q152" s="43"/>
      <c r="R152" s="19" t="str">
        <f t="shared" si="5"/>
        <v/>
      </c>
      <c r="S152" s="93" t="str">
        <f t="shared" si="6"/>
        <v/>
      </c>
      <c r="T152" s="43"/>
      <c r="U152" s="41"/>
      <c r="V152" s="12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</row>
    <row r="153" spans="1:74" ht="19">
      <c r="A153" s="14">
        <v>150</v>
      </c>
      <c r="B153" s="37"/>
      <c r="C153" s="40"/>
      <c r="D153" s="41"/>
      <c r="E153" s="15" t="s">
        <v>10</v>
      </c>
      <c r="F153" s="43"/>
      <c r="G153" s="41"/>
      <c r="H153" s="16" t="str">
        <f t="shared" si="0"/>
        <v/>
      </c>
      <c r="I153" s="43"/>
      <c r="J153" s="17" t="str">
        <f t="shared" si="1"/>
        <v/>
      </c>
      <c r="K153" s="14" t="str">
        <f t="shared" si="2"/>
        <v/>
      </c>
      <c r="L153" s="18" t="str">
        <f>IF(K153="","",K153/SUMMARY!$D$1)</f>
        <v/>
      </c>
      <c r="M153" s="43"/>
      <c r="N153" s="19" t="str">
        <f t="shared" si="3"/>
        <v/>
      </c>
      <c r="O153" s="14" t="str">
        <f t="shared" si="4"/>
        <v/>
      </c>
      <c r="P153" s="33" t="str">
        <f t="shared" si="7"/>
        <v/>
      </c>
      <c r="Q153" s="43"/>
      <c r="R153" s="19" t="str">
        <f t="shared" si="5"/>
        <v/>
      </c>
      <c r="S153" s="93" t="str">
        <f t="shared" si="6"/>
        <v/>
      </c>
      <c r="T153" s="43"/>
      <c r="U153" s="41"/>
      <c r="V153" s="12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</row>
    <row r="154" spans="1:74" ht="19">
      <c r="A154" s="14">
        <v>151</v>
      </c>
      <c r="B154" s="37"/>
      <c r="C154" s="40"/>
      <c r="D154" s="41"/>
      <c r="E154" s="15" t="s">
        <v>10</v>
      </c>
      <c r="F154" s="43"/>
      <c r="G154" s="41"/>
      <c r="H154" s="16" t="str">
        <f t="shared" si="0"/>
        <v/>
      </c>
      <c r="I154" s="43"/>
      <c r="J154" s="17" t="str">
        <f t="shared" si="1"/>
        <v/>
      </c>
      <c r="K154" s="14" t="str">
        <f t="shared" si="2"/>
        <v/>
      </c>
      <c r="L154" s="18" t="str">
        <f>IF(K154="","",K154/SUMMARY!$D$1)</f>
        <v/>
      </c>
      <c r="M154" s="43"/>
      <c r="N154" s="19" t="str">
        <f t="shared" si="3"/>
        <v/>
      </c>
      <c r="O154" s="14" t="str">
        <f t="shared" si="4"/>
        <v/>
      </c>
      <c r="P154" s="33" t="str">
        <f t="shared" si="7"/>
        <v/>
      </c>
      <c r="Q154" s="43"/>
      <c r="R154" s="19" t="str">
        <f t="shared" si="5"/>
        <v/>
      </c>
      <c r="S154" s="93" t="str">
        <f t="shared" si="6"/>
        <v/>
      </c>
      <c r="T154" s="43"/>
      <c r="U154" s="41"/>
      <c r="V154" s="12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</row>
    <row r="155" spans="1:74" ht="19">
      <c r="A155" s="14">
        <v>152</v>
      </c>
      <c r="B155" s="37"/>
      <c r="C155" s="40"/>
      <c r="D155" s="41"/>
      <c r="E155" s="15" t="s">
        <v>10</v>
      </c>
      <c r="F155" s="43"/>
      <c r="G155" s="41"/>
      <c r="H155" s="16" t="str">
        <f t="shared" si="0"/>
        <v/>
      </c>
      <c r="I155" s="43"/>
      <c r="J155" s="17" t="str">
        <f t="shared" si="1"/>
        <v/>
      </c>
      <c r="K155" s="14" t="str">
        <f t="shared" si="2"/>
        <v/>
      </c>
      <c r="L155" s="18" t="str">
        <f>IF(K155="","",K155/SUMMARY!$D$1)</f>
        <v/>
      </c>
      <c r="M155" s="43"/>
      <c r="N155" s="19" t="str">
        <f t="shared" si="3"/>
        <v/>
      </c>
      <c r="O155" s="14" t="str">
        <f t="shared" si="4"/>
        <v/>
      </c>
      <c r="P155" s="33" t="str">
        <f t="shared" si="7"/>
        <v/>
      </c>
      <c r="Q155" s="43"/>
      <c r="R155" s="19" t="str">
        <f t="shared" si="5"/>
        <v/>
      </c>
      <c r="S155" s="93" t="str">
        <f t="shared" si="6"/>
        <v/>
      </c>
      <c r="T155" s="43"/>
      <c r="U155" s="41"/>
      <c r="V155" s="12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</row>
    <row r="156" spans="1:74" ht="19">
      <c r="A156" s="14">
        <v>153</v>
      </c>
      <c r="B156" s="37"/>
      <c r="C156" s="40"/>
      <c r="D156" s="41"/>
      <c r="E156" s="15" t="s">
        <v>10</v>
      </c>
      <c r="F156" s="43"/>
      <c r="G156" s="41"/>
      <c r="H156" s="16" t="str">
        <f t="shared" si="0"/>
        <v/>
      </c>
      <c r="I156" s="43"/>
      <c r="J156" s="17" t="str">
        <f t="shared" si="1"/>
        <v/>
      </c>
      <c r="K156" s="14" t="str">
        <f t="shared" si="2"/>
        <v/>
      </c>
      <c r="L156" s="18" t="str">
        <f>IF(K156="","",K156/SUMMARY!$D$1)</f>
        <v/>
      </c>
      <c r="M156" s="43"/>
      <c r="N156" s="19" t="str">
        <f t="shared" si="3"/>
        <v/>
      </c>
      <c r="O156" s="14" t="str">
        <f t="shared" si="4"/>
        <v/>
      </c>
      <c r="P156" s="33" t="str">
        <f t="shared" si="7"/>
        <v/>
      </c>
      <c r="Q156" s="43"/>
      <c r="R156" s="19" t="str">
        <f t="shared" si="5"/>
        <v/>
      </c>
      <c r="S156" s="93" t="str">
        <f t="shared" si="6"/>
        <v/>
      </c>
      <c r="T156" s="43"/>
      <c r="U156" s="41"/>
      <c r="V156" s="12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</row>
    <row r="157" spans="1:74" ht="19">
      <c r="A157" s="14">
        <v>154</v>
      </c>
      <c r="B157" s="37"/>
      <c r="C157" s="40"/>
      <c r="D157" s="41"/>
      <c r="E157" s="15" t="s">
        <v>10</v>
      </c>
      <c r="F157" s="43"/>
      <c r="G157" s="41"/>
      <c r="H157" s="16" t="str">
        <f t="shared" si="0"/>
        <v/>
      </c>
      <c r="I157" s="43"/>
      <c r="J157" s="17" t="str">
        <f t="shared" si="1"/>
        <v/>
      </c>
      <c r="K157" s="14" t="str">
        <f t="shared" si="2"/>
        <v/>
      </c>
      <c r="L157" s="18" t="str">
        <f>IF(K157="","",K157/SUMMARY!$D$1)</f>
        <v/>
      </c>
      <c r="M157" s="43"/>
      <c r="N157" s="19" t="str">
        <f t="shared" si="3"/>
        <v/>
      </c>
      <c r="O157" s="14" t="str">
        <f t="shared" si="4"/>
        <v/>
      </c>
      <c r="P157" s="33" t="str">
        <f t="shared" si="7"/>
        <v/>
      </c>
      <c r="Q157" s="43"/>
      <c r="R157" s="19" t="str">
        <f t="shared" si="5"/>
        <v/>
      </c>
      <c r="S157" s="93" t="str">
        <f t="shared" si="6"/>
        <v/>
      </c>
      <c r="T157" s="43"/>
      <c r="U157" s="41"/>
      <c r="V157" s="12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</row>
    <row r="158" spans="1:74" ht="19">
      <c r="A158" s="14">
        <v>155</v>
      </c>
      <c r="B158" s="37"/>
      <c r="C158" s="40"/>
      <c r="D158" s="41"/>
      <c r="E158" s="15" t="s">
        <v>10</v>
      </c>
      <c r="F158" s="43"/>
      <c r="G158" s="41"/>
      <c r="H158" s="16" t="str">
        <f t="shared" si="0"/>
        <v/>
      </c>
      <c r="I158" s="43"/>
      <c r="J158" s="17" t="str">
        <f t="shared" si="1"/>
        <v/>
      </c>
      <c r="K158" s="14" t="str">
        <f t="shared" si="2"/>
        <v/>
      </c>
      <c r="L158" s="18" t="str">
        <f>IF(K158="","",K158/SUMMARY!$D$1)</f>
        <v/>
      </c>
      <c r="M158" s="43"/>
      <c r="N158" s="19" t="str">
        <f t="shared" si="3"/>
        <v/>
      </c>
      <c r="O158" s="14" t="str">
        <f t="shared" si="4"/>
        <v/>
      </c>
      <c r="P158" s="33" t="str">
        <f t="shared" si="7"/>
        <v/>
      </c>
      <c r="Q158" s="43"/>
      <c r="R158" s="19" t="str">
        <f t="shared" si="5"/>
        <v/>
      </c>
      <c r="S158" s="93" t="str">
        <f t="shared" si="6"/>
        <v/>
      </c>
      <c r="T158" s="43"/>
      <c r="U158" s="41"/>
      <c r="V158" s="12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</row>
    <row r="159" spans="1:74" ht="19">
      <c r="A159" s="14">
        <v>156</v>
      </c>
      <c r="B159" s="37"/>
      <c r="C159" s="40"/>
      <c r="D159" s="41"/>
      <c r="E159" s="15" t="s">
        <v>10</v>
      </c>
      <c r="F159" s="43"/>
      <c r="G159" s="41"/>
      <c r="H159" s="16" t="str">
        <f t="shared" si="0"/>
        <v/>
      </c>
      <c r="I159" s="43"/>
      <c r="J159" s="17" t="str">
        <f t="shared" si="1"/>
        <v/>
      </c>
      <c r="K159" s="14" t="str">
        <f t="shared" si="2"/>
        <v/>
      </c>
      <c r="L159" s="18" t="str">
        <f>IF(K159="","",K159/SUMMARY!$D$1)</f>
        <v/>
      </c>
      <c r="M159" s="43"/>
      <c r="N159" s="19" t="str">
        <f t="shared" si="3"/>
        <v/>
      </c>
      <c r="O159" s="14" t="str">
        <f t="shared" si="4"/>
        <v/>
      </c>
      <c r="P159" s="33" t="str">
        <f t="shared" si="7"/>
        <v/>
      </c>
      <c r="Q159" s="43"/>
      <c r="R159" s="19" t="str">
        <f t="shared" si="5"/>
        <v/>
      </c>
      <c r="S159" s="93" t="str">
        <f t="shared" si="6"/>
        <v/>
      </c>
      <c r="T159" s="43"/>
      <c r="U159" s="41"/>
      <c r="V159" s="12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</row>
    <row r="160" spans="1:74" ht="19">
      <c r="A160" s="14">
        <v>157</v>
      </c>
      <c r="B160" s="37"/>
      <c r="C160" s="40"/>
      <c r="D160" s="41"/>
      <c r="E160" s="15" t="s">
        <v>10</v>
      </c>
      <c r="F160" s="43"/>
      <c r="G160" s="41"/>
      <c r="H160" s="16" t="str">
        <f t="shared" si="0"/>
        <v/>
      </c>
      <c r="I160" s="43"/>
      <c r="J160" s="17" t="str">
        <f t="shared" si="1"/>
        <v/>
      </c>
      <c r="K160" s="14" t="str">
        <f t="shared" si="2"/>
        <v/>
      </c>
      <c r="L160" s="18" t="str">
        <f>IF(K160="","",K160/SUMMARY!$D$1)</f>
        <v/>
      </c>
      <c r="M160" s="43"/>
      <c r="N160" s="19" t="str">
        <f t="shared" si="3"/>
        <v/>
      </c>
      <c r="O160" s="14" t="str">
        <f t="shared" si="4"/>
        <v/>
      </c>
      <c r="P160" s="33" t="str">
        <f t="shared" si="7"/>
        <v/>
      </c>
      <c r="Q160" s="43"/>
      <c r="R160" s="19" t="str">
        <f t="shared" si="5"/>
        <v/>
      </c>
      <c r="S160" s="93" t="str">
        <f t="shared" si="6"/>
        <v/>
      </c>
      <c r="T160" s="43"/>
      <c r="U160" s="41"/>
      <c r="V160" s="12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</row>
    <row r="161" spans="1:74" ht="19">
      <c r="A161" s="14">
        <v>158</v>
      </c>
      <c r="B161" s="37"/>
      <c r="C161" s="40"/>
      <c r="D161" s="41"/>
      <c r="E161" s="15" t="s">
        <v>10</v>
      </c>
      <c r="F161" s="43"/>
      <c r="G161" s="41"/>
      <c r="H161" s="16" t="str">
        <f t="shared" si="0"/>
        <v/>
      </c>
      <c r="I161" s="43"/>
      <c r="J161" s="17" t="str">
        <f t="shared" si="1"/>
        <v/>
      </c>
      <c r="K161" s="14" t="str">
        <f t="shared" si="2"/>
        <v/>
      </c>
      <c r="L161" s="18" t="str">
        <f>IF(K161="","",K161/SUMMARY!$D$1)</f>
        <v/>
      </c>
      <c r="M161" s="43"/>
      <c r="N161" s="19" t="str">
        <f t="shared" si="3"/>
        <v/>
      </c>
      <c r="O161" s="14" t="str">
        <f t="shared" si="4"/>
        <v/>
      </c>
      <c r="P161" s="33" t="str">
        <f t="shared" si="7"/>
        <v/>
      </c>
      <c r="Q161" s="43"/>
      <c r="R161" s="19" t="str">
        <f t="shared" si="5"/>
        <v/>
      </c>
      <c r="S161" s="93" t="str">
        <f t="shared" si="6"/>
        <v/>
      </c>
      <c r="T161" s="43"/>
      <c r="U161" s="41"/>
      <c r="V161" s="12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</row>
    <row r="162" spans="1:74" ht="19">
      <c r="A162" s="14">
        <v>159</v>
      </c>
      <c r="B162" s="37"/>
      <c r="C162" s="40"/>
      <c r="D162" s="41"/>
      <c r="E162" s="15" t="s">
        <v>10</v>
      </c>
      <c r="F162" s="43"/>
      <c r="G162" s="41"/>
      <c r="H162" s="16" t="str">
        <f t="shared" si="0"/>
        <v/>
      </c>
      <c r="I162" s="43"/>
      <c r="J162" s="17" t="str">
        <f t="shared" si="1"/>
        <v/>
      </c>
      <c r="K162" s="14" t="str">
        <f t="shared" si="2"/>
        <v/>
      </c>
      <c r="L162" s="18" t="str">
        <f>IF(K162="","",K162/SUMMARY!$D$1)</f>
        <v/>
      </c>
      <c r="M162" s="43"/>
      <c r="N162" s="19" t="str">
        <f t="shared" si="3"/>
        <v/>
      </c>
      <c r="O162" s="14" t="str">
        <f t="shared" si="4"/>
        <v/>
      </c>
      <c r="P162" s="33" t="str">
        <f t="shared" si="7"/>
        <v/>
      </c>
      <c r="Q162" s="43"/>
      <c r="R162" s="19" t="str">
        <f t="shared" si="5"/>
        <v/>
      </c>
      <c r="S162" s="93" t="str">
        <f t="shared" si="6"/>
        <v/>
      </c>
      <c r="T162" s="43"/>
      <c r="U162" s="41"/>
      <c r="V162" s="12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</row>
    <row r="163" spans="1:74" ht="19">
      <c r="A163" s="14">
        <v>160</v>
      </c>
      <c r="B163" s="37"/>
      <c r="C163" s="40"/>
      <c r="D163" s="41"/>
      <c r="E163" s="15" t="s">
        <v>10</v>
      </c>
      <c r="F163" s="43"/>
      <c r="G163" s="41"/>
      <c r="H163" s="16" t="str">
        <f t="shared" si="0"/>
        <v/>
      </c>
      <c r="I163" s="43"/>
      <c r="J163" s="17" t="str">
        <f t="shared" si="1"/>
        <v/>
      </c>
      <c r="K163" s="14" t="str">
        <f t="shared" si="2"/>
        <v/>
      </c>
      <c r="L163" s="18" t="str">
        <f>IF(K163="","",K163/SUMMARY!$D$1)</f>
        <v/>
      </c>
      <c r="M163" s="43"/>
      <c r="N163" s="19" t="str">
        <f t="shared" si="3"/>
        <v/>
      </c>
      <c r="O163" s="14" t="str">
        <f t="shared" si="4"/>
        <v/>
      </c>
      <c r="P163" s="33" t="str">
        <f t="shared" si="7"/>
        <v/>
      </c>
      <c r="Q163" s="43"/>
      <c r="R163" s="19" t="str">
        <f t="shared" si="5"/>
        <v/>
      </c>
      <c r="S163" s="93" t="str">
        <f t="shared" si="6"/>
        <v/>
      </c>
      <c r="T163" s="43"/>
      <c r="U163" s="41"/>
      <c r="V163" s="12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</row>
    <row r="164" spans="1:74" ht="19">
      <c r="A164" s="14">
        <v>161</v>
      </c>
      <c r="B164" s="37"/>
      <c r="C164" s="40"/>
      <c r="D164" s="41"/>
      <c r="E164" s="15" t="s">
        <v>10</v>
      </c>
      <c r="F164" s="43"/>
      <c r="G164" s="41"/>
      <c r="H164" s="16" t="str">
        <f t="shared" si="0"/>
        <v/>
      </c>
      <c r="I164" s="43"/>
      <c r="J164" s="17" t="str">
        <f t="shared" si="1"/>
        <v/>
      </c>
      <c r="K164" s="14" t="str">
        <f t="shared" si="2"/>
        <v/>
      </c>
      <c r="L164" s="18" t="str">
        <f>IF(K164="","",K164/SUMMARY!$D$1)</f>
        <v/>
      </c>
      <c r="M164" s="43"/>
      <c r="N164" s="19" t="str">
        <f t="shared" si="3"/>
        <v/>
      </c>
      <c r="O164" s="14" t="str">
        <f t="shared" si="4"/>
        <v/>
      </c>
      <c r="P164" s="33" t="str">
        <f t="shared" si="7"/>
        <v/>
      </c>
      <c r="Q164" s="43"/>
      <c r="R164" s="19" t="str">
        <f t="shared" si="5"/>
        <v/>
      </c>
      <c r="S164" s="93" t="str">
        <f t="shared" si="6"/>
        <v/>
      </c>
      <c r="T164" s="43"/>
      <c r="U164" s="41"/>
      <c r="V164" s="12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</row>
    <row r="165" spans="1:74" ht="19">
      <c r="A165" s="14">
        <v>162</v>
      </c>
      <c r="B165" s="37"/>
      <c r="C165" s="40"/>
      <c r="D165" s="41"/>
      <c r="E165" s="15" t="s">
        <v>10</v>
      </c>
      <c r="F165" s="43"/>
      <c r="G165" s="41"/>
      <c r="H165" s="16" t="str">
        <f t="shared" si="0"/>
        <v/>
      </c>
      <c r="I165" s="43"/>
      <c r="J165" s="17" t="str">
        <f t="shared" si="1"/>
        <v/>
      </c>
      <c r="K165" s="14" t="str">
        <f t="shared" si="2"/>
        <v/>
      </c>
      <c r="L165" s="18" t="str">
        <f>IF(K165="","",K165/SUMMARY!$D$1)</f>
        <v/>
      </c>
      <c r="M165" s="43"/>
      <c r="N165" s="19" t="str">
        <f t="shared" si="3"/>
        <v/>
      </c>
      <c r="O165" s="14" t="str">
        <f t="shared" si="4"/>
        <v/>
      </c>
      <c r="P165" s="33" t="str">
        <f t="shared" si="7"/>
        <v/>
      </c>
      <c r="Q165" s="43"/>
      <c r="R165" s="19" t="str">
        <f t="shared" si="5"/>
        <v/>
      </c>
      <c r="S165" s="93" t="str">
        <f t="shared" si="6"/>
        <v/>
      </c>
      <c r="T165" s="43"/>
      <c r="U165" s="41"/>
      <c r="V165" s="12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</row>
    <row r="166" spans="1:74" ht="19">
      <c r="A166" s="14">
        <v>163</v>
      </c>
      <c r="B166" s="37"/>
      <c r="C166" s="40"/>
      <c r="D166" s="41"/>
      <c r="E166" s="15" t="s">
        <v>10</v>
      </c>
      <c r="F166" s="43"/>
      <c r="G166" s="41"/>
      <c r="H166" s="16" t="str">
        <f t="shared" si="0"/>
        <v/>
      </c>
      <c r="I166" s="43"/>
      <c r="J166" s="17" t="str">
        <f t="shared" si="1"/>
        <v/>
      </c>
      <c r="K166" s="14" t="str">
        <f t="shared" si="2"/>
        <v/>
      </c>
      <c r="L166" s="18" t="str">
        <f>IF(K166="","",K166/SUMMARY!$D$1)</f>
        <v/>
      </c>
      <c r="M166" s="43"/>
      <c r="N166" s="19" t="str">
        <f t="shared" si="3"/>
        <v/>
      </c>
      <c r="O166" s="14" t="str">
        <f t="shared" si="4"/>
        <v/>
      </c>
      <c r="P166" s="33" t="str">
        <f t="shared" si="7"/>
        <v/>
      </c>
      <c r="Q166" s="43"/>
      <c r="R166" s="19" t="str">
        <f t="shared" si="5"/>
        <v/>
      </c>
      <c r="S166" s="93" t="str">
        <f t="shared" si="6"/>
        <v/>
      </c>
      <c r="T166" s="43"/>
      <c r="U166" s="41"/>
      <c r="V166" s="12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</row>
    <row r="167" spans="1:74" ht="19">
      <c r="A167" s="14">
        <v>164</v>
      </c>
      <c r="B167" s="37"/>
      <c r="C167" s="40"/>
      <c r="D167" s="41"/>
      <c r="E167" s="15" t="s">
        <v>10</v>
      </c>
      <c r="F167" s="43"/>
      <c r="G167" s="41"/>
      <c r="H167" s="16" t="str">
        <f t="shared" si="0"/>
        <v/>
      </c>
      <c r="I167" s="43"/>
      <c r="J167" s="17" t="str">
        <f t="shared" si="1"/>
        <v/>
      </c>
      <c r="K167" s="14" t="str">
        <f t="shared" si="2"/>
        <v/>
      </c>
      <c r="L167" s="18" t="str">
        <f>IF(K167="","",K167/SUMMARY!$D$1)</f>
        <v/>
      </c>
      <c r="M167" s="43"/>
      <c r="N167" s="19" t="str">
        <f t="shared" si="3"/>
        <v/>
      </c>
      <c r="O167" s="14" t="str">
        <f t="shared" si="4"/>
        <v/>
      </c>
      <c r="P167" s="33" t="str">
        <f t="shared" si="7"/>
        <v/>
      </c>
      <c r="Q167" s="43"/>
      <c r="R167" s="19" t="str">
        <f t="shared" si="5"/>
        <v/>
      </c>
      <c r="S167" s="93" t="str">
        <f t="shared" si="6"/>
        <v/>
      </c>
      <c r="T167" s="43"/>
      <c r="U167" s="41"/>
      <c r="V167" s="12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</row>
    <row r="168" spans="1:74" ht="19">
      <c r="A168" s="14">
        <v>165</v>
      </c>
      <c r="B168" s="37"/>
      <c r="C168" s="40"/>
      <c r="D168" s="41"/>
      <c r="E168" s="15" t="s">
        <v>10</v>
      </c>
      <c r="F168" s="43"/>
      <c r="G168" s="41"/>
      <c r="H168" s="16" t="str">
        <f t="shared" si="0"/>
        <v/>
      </c>
      <c r="I168" s="43"/>
      <c r="J168" s="17" t="str">
        <f t="shared" si="1"/>
        <v/>
      </c>
      <c r="K168" s="14" t="str">
        <f t="shared" si="2"/>
        <v/>
      </c>
      <c r="L168" s="18" t="str">
        <f>IF(K168="","",K168/SUMMARY!$D$1)</f>
        <v/>
      </c>
      <c r="M168" s="43"/>
      <c r="N168" s="19" t="str">
        <f t="shared" si="3"/>
        <v/>
      </c>
      <c r="O168" s="14" t="str">
        <f t="shared" si="4"/>
        <v/>
      </c>
      <c r="P168" s="33" t="str">
        <f t="shared" si="7"/>
        <v/>
      </c>
      <c r="Q168" s="43"/>
      <c r="R168" s="19" t="str">
        <f t="shared" si="5"/>
        <v/>
      </c>
      <c r="S168" s="93" t="str">
        <f t="shared" si="6"/>
        <v/>
      </c>
      <c r="T168" s="43"/>
      <c r="U168" s="41"/>
      <c r="V168" s="12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</row>
    <row r="169" spans="1:74" ht="19">
      <c r="A169" s="14">
        <v>166</v>
      </c>
      <c r="B169" s="37"/>
      <c r="C169" s="40"/>
      <c r="D169" s="41"/>
      <c r="E169" s="15" t="s">
        <v>10</v>
      </c>
      <c r="F169" s="43"/>
      <c r="G169" s="41"/>
      <c r="H169" s="16" t="str">
        <f t="shared" si="0"/>
        <v/>
      </c>
      <c r="I169" s="43"/>
      <c r="J169" s="17" t="str">
        <f t="shared" si="1"/>
        <v/>
      </c>
      <c r="K169" s="14" t="str">
        <f t="shared" si="2"/>
        <v/>
      </c>
      <c r="L169" s="18" t="str">
        <f>IF(K169="","",K169/SUMMARY!$D$1)</f>
        <v/>
      </c>
      <c r="M169" s="43"/>
      <c r="N169" s="19" t="str">
        <f t="shared" si="3"/>
        <v/>
      </c>
      <c r="O169" s="14" t="str">
        <f t="shared" si="4"/>
        <v/>
      </c>
      <c r="P169" s="33" t="str">
        <f t="shared" si="7"/>
        <v/>
      </c>
      <c r="Q169" s="43"/>
      <c r="R169" s="19" t="str">
        <f t="shared" si="5"/>
        <v/>
      </c>
      <c r="S169" s="93" t="str">
        <f t="shared" si="6"/>
        <v/>
      </c>
      <c r="T169" s="43"/>
      <c r="U169" s="41"/>
      <c r="V169" s="12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</row>
    <row r="170" spans="1:74" ht="19">
      <c r="A170" s="14">
        <v>167</v>
      </c>
      <c r="B170" s="37"/>
      <c r="C170" s="40"/>
      <c r="D170" s="41"/>
      <c r="E170" s="15" t="s">
        <v>10</v>
      </c>
      <c r="F170" s="43"/>
      <c r="G170" s="41"/>
      <c r="H170" s="16" t="str">
        <f t="shared" si="0"/>
        <v/>
      </c>
      <c r="I170" s="43"/>
      <c r="J170" s="17" t="str">
        <f t="shared" si="1"/>
        <v/>
      </c>
      <c r="K170" s="14" t="str">
        <f t="shared" si="2"/>
        <v/>
      </c>
      <c r="L170" s="18" t="str">
        <f>IF(K170="","",K170/SUMMARY!$D$1)</f>
        <v/>
      </c>
      <c r="M170" s="43"/>
      <c r="N170" s="19" t="str">
        <f t="shared" si="3"/>
        <v/>
      </c>
      <c r="O170" s="14" t="str">
        <f t="shared" si="4"/>
        <v/>
      </c>
      <c r="P170" s="33" t="str">
        <f t="shared" si="7"/>
        <v/>
      </c>
      <c r="Q170" s="43"/>
      <c r="R170" s="19" t="str">
        <f t="shared" si="5"/>
        <v/>
      </c>
      <c r="S170" s="93" t="str">
        <f t="shared" si="6"/>
        <v/>
      </c>
      <c r="T170" s="43"/>
      <c r="U170" s="41"/>
      <c r="V170" s="12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</row>
    <row r="171" spans="1:74" ht="19">
      <c r="A171" s="14">
        <v>168</v>
      </c>
      <c r="B171" s="37"/>
      <c r="C171" s="40"/>
      <c r="D171" s="41"/>
      <c r="E171" s="15" t="s">
        <v>10</v>
      </c>
      <c r="F171" s="43"/>
      <c r="G171" s="41"/>
      <c r="H171" s="16" t="str">
        <f t="shared" si="0"/>
        <v/>
      </c>
      <c r="I171" s="43"/>
      <c r="J171" s="17" t="str">
        <f t="shared" si="1"/>
        <v/>
      </c>
      <c r="K171" s="14" t="str">
        <f t="shared" si="2"/>
        <v/>
      </c>
      <c r="L171" s="18" t="str">
        <f>IF(K171="","",K171/SUMMARY!$D$1)</f>
        <v/>
      </c>
      <c r="M171" s="43"/>
      <c r="N171" s="19" t="str">
        <f t="shared" si="3"/>
        <v/>
      </c>
      <c r="O171" s="14" t="str">
        <f t="shared" si="4"/>
        <v/>
      </c>
      <c r="P171" s="33" t="str">
        <f t="shared" si="7"/>
        <v/>
      </c>
      <c r="Q171" s="43"/>
      <c r="R171" s="19" t="str">
        <f t="shared" si="5"/>
        <v/>
      </c>
      <c r="S171" s="93" t="str">
        <f t="shared" si="6"/>
        <v/>
      </c>
      <c r="T171" s="43"/>
      <c r="U171" s="41"/>
      <c r="V171" s="12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</row>
    <row r="172" spans="1:74" ht="19">
      <c r="A172" s="14">
        <v>169</v>
      </c>
      <c r="B172" s="37"/>
      <c r="C172" s="40"/>
      <c r="D172" s="41"/>
      <c r="E172" s="15" t="s">
        <v>10</v>
      </c>
      <c r="F172" s="43"/>
      <c r="G172" s="41"/>
      <c r="H172" s="16" t="str">
        <f t="shared" si="0"/>
        <v/>
      </c>
      <c r="I172" s="43"/>
      <c r="J172" s="17" t="str">
        <f t="shared" si="1"/>
        <v/>
      </c>
      <c r="K172" s="14" t="str">
        <f t="shared" si="2"/>
        <v/>
      </c>
      <c r="L172" s="18" t="str">
        <f>IF(K172="","",K172/SUMMARY!$D$1)</f>
        <v/>
      </c>
      <c r="M172" s="43"/>
      <c r="N172" s="19" t="str">
        <f t="shared" si="3"/>
        <v/>
      </c>
      <c r="O172" s="14" t="str">
        <f t="shared" si="4"/>
        <v/>
      </c>
      <c r="P172" s="33" t="str">
        <f t="shared" si="7"/>
        <v/>
      </c>
      <c r="Q172" s="43"/>
      <c r="R172" s="19" t="str">
        <f t="shared" si="5"/>
        <v/>
      </c>
      <c r="S172" s="93" t="str">
        <f t="shared" si="6"/>
        <v/>
      </c>
      <c r="T172" s="43"/>
      <c r="U172" s="41"/>
      <c r="V172" s="12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</row>
    <row r="173" spans="1:74" ht="19">
      <c r="A173" s="14">
        <v>170</v>
      </c>
      <c r="B173" s="37"/>
      <c r="C173" s="40"/>
      <c r="D173" s="41"/>
      <c r="E173" s="15" t="s">
        <v>10</v>
      </c>
      <c r="F173" s="43"/>
      <c r="G173" s="41"/>
      <c r="H173" s="16" t="str">
        <f t="shared" si="0"/>
        <v/>
      </c>
      <c r="I173" s="43"/>
      <c r="J173" s="17" t="str">
        <f t="shared" si="1"/>
        <v/>
      </c>
      <c r="K173" s="14" t="str">
        <f t="shared" si="2"/>
        <v/>
      </c>
      <c r="L173" s="18" t="str">
        <f>IF(K173="","",K173/SUMMARY!$D$1)</f>
        <v/>
      </c>
      <c r="M173" s="43"/>
      <c r="N173" s="19" t="str">
        <f t="shared" si="3"/>
        <v/>
      </c>
      <c r="O173" s="14" t="str">
        <f t="shared" si="4"/>
        <v/>
      </c>
      <c r="P173" s="33" t="str">
        <f t="shared" si="7"/>
        <v/>
      </c>
      <c r="Q173" s="43"/>
      <c r="R173" s="19" t="str">
        <f t="shared" si="5"/>
        <v/>
      </c>
      <c r="S173" s="93" t="str">
        <f t="shared" si="6"/>
        <v/>
      </c>
      <c r="T173" s="43"/>
      <c r="U173" s="41"/>
      <c r="V173" s="12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</row>
    <row r="174" spans="1:74" ht="19">
      <c r="A174" s="14">
        <v>171</v>
      </c>
      <c r="B174" s="37"/>
      <c r="C174" s="40"/>
      <c r="D174" s="41"/>
      <c r="E174" s="15" t="s">
        <v>10</v>
      </c>
      <c r="F174" s="43"/>
      <c r="G174" s="41"/>
      <c r="H174" s="16" t="str">
        <f t="shared" si="0"/>
        <v/>
      </c>
      <c r="I174" s="43"/>
      <c r="J174" s="17" t="str">
        <f t="shared" si="1"/>
        <v/>
      </c>
      <c r="K174" s="14" t="str">
        <f t="shared" si="2"/>
        <v/>
      </c>
      <c r="L174" s="18" t="str">
        <f>IF(K174="","",K174/SUMMARY!$D$1)</f>
        <v/>
      </c>
      <c r="M174" s="43"/>
      <c r="N174" s="19" t="str">
        <f t="shared" si="3"/>
        <v/>
      </c>
      <c r="O174" s="14" t="str">
        <f t="shared" si="4"/>
        <v/>
      </c>
      <c r="P174" s="33" t="str">
        <f t="shared" si="7"/>
        <v/>
      </c>
      <c r="Q174" s="43"/>
      <c r="R174" s="19" t="str">
        <f t="shared" si="5"/>
        <v/>
      </c>
      <c r="S174" s="93" t="str">
        <f t="shared" si="6"/>
        <v/>
      </c>
      <c r="T174" s="43"/>
      <c r="U174" s="41"/>
      <c r="V174" s="12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</row>
    <row r="175" spans="1:74" ht="19">
      <c r="A175" s="14">
        <v>172</v>
      </c>
      <c r="B175" s="37"/>
      <c r="C175" s="40"/>
      <c r="D175" s="41"/>
      <c r="E175" s="15" t="s">
        <v>10</v>
      </c>
      <c r="F175" s="43"/>
      <c r="G175" s="41"/>
      <c r="H175" s="16" t="str">
        <f t="shared" si="0"/>
        <v/>
      </c>
      <c r="I175" s="43"/>
      <c r="J175" s="17" t="str">
        <f t="shared" si="1"/>
        <v/>
      </c>
      <c r="K175" s="14" t="str">
        <f t="shared" si="2"/>
        <v/>
      </c>
      <c r="L175" s="18" t="str">
        <f>IF(K175="","",K175/SUMMARY!$D$1)</f>
        <v/>
      </c>
      <c r="M175" s="43"/>
      <c r="N175" s="19" t="str">
        <f t="shared" si="3"/>
        <v/>
      </c>
      <c r="O175" s="14" t="str">
        <f t="shared" si="4"/>
        <v/>
      </c>
      <c r="P175" s="33" t="str">
        <f t="shared" si="7"/>
        <v/>
      </c>
      <c r="Q175" s="43"/>
      <c r="R175" s="19" t="str">
        <f t="shared" si="5"/>
        <v/>
      </c>
      <c r="S175" s="93" t="str">
        <f t="shared" si="6"/>
        <v/>
      </c>
      <c r="T175" s="43"/>
      <c r="U175" s="41"/>
      <c r="V175" s="12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</row>
    <row r="176" spans="1:74" ht="19">
      <c r="A176" s="14">
        <v>173</v>
      </c>
      <c r="B176" s="37"/>
      <c r="C176" s="40"/>
      <c r="D176" s="41"/>
      <c r="E176" s="15" t="s">
        <v>10</v>
      </c>
      <c r="F176" s="43"/>
      <c r="G176" s="41"/>
      <c r="H176" s="16" t="str">
        <f t="shared" si="0"/>
        <v/>
      </c>
      <c r="I176" s="43"/>
      <c r="J176" s="17" t="str">
        <f t="shared" si="1"/>
        <v/>
      </c>
      <c r="K176" s="14" t="str">
        <f t="shared" si="2"/>
        <v/>
      </c>
      <c r="L176" s="18" t="str">
        <f>IF(K176="","",K176/SUMMARY!$D$1)</f>
        <v/>
      </c>
      <c r="M176" s="43"/>
      <c r="N176" s="19" t="str">
        <f t="shared" si="3"/>
        <v/>
      </c>
      <c r="O176" s="14" t="str">
        <f t="shared" si="4"/>
        <v/>
      </c>
      <c r="P176" s="33" t="str">
        <f t="shared" si="7"/>
        <v/>
      </c>
      <c r="Q176" s="43"/>
      <c r="R176" s="19" t="str">
        <f t="shared" si="5"/>
        <v/>
      </c>
      <c r="S176" s="93" t="str">
        <f t="shared" si="6"/>
        <v/>
      </c>
      <c r="T176" s="43"/>
      <c r="U176" s="41"/>
      <c r="V176" s="12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</row>
    <row r="177" spans="1:74" ht="19">
      <c r="A177" s="14">
        <v>174</v>
      </c>
      <c r="B177" s="37"/>
      <c r="C177" s="40"/>
      <c r="D177" s="41"/>
      <c r="E177" s="15" t="s">
        <v>10</v>
      </c>
      <c r="F177" s="43"/>
      <c r="G177" s="41"/>
      <c r="H177" s="16" t="str">
        <f t="shared" si="0"/>
        <v/>
      </c>
      <c r="I177" s="43"/>
      <c r="J177" s="17" t="str">
        <f t="shared" si="1"/>
        <v/>
      </c>
      <c r="K177" s="14" t="str">
        <f t="shared" si="2"/>
        <v/>
      </c>
      <c r="L177" s="18" t="str">
        <f>IF(K177="","",K177/SUMMARY!$D$1)</f>
        <v/>
      </c>
      <c r="M177" s="43"/>
      <c r="N177" s="19" t="str">
        <f t="shared" si="3"/>
        <v/>
      </c>
      <c r="O177" s="14" t="str">
        <f t="shared" si="4"/>
        <v/>
      </c>
      <c r="P177" s="33" t="str">
        <f t="shared" si="7"/>
        <v/>
      </c>
      <c r="Q177" s="43"/>
      <c r="R177" s="19" t="str">
        <f t="shared" si="5"/>
        <v/>
      </c>
      <c r="S177" s="93" t="str">
        <f t="shared" si="6"/>
        <v/>
      </c>
      <c r="T177" s="43"/>
      <c r="U177" s="41"/>
      <c r="V177" s="12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</row>
    <row r="178" spans="1:74" ht="19">
      <c r="A178" s="14">
        <v>175</v>
      </c>
      <c r="B178" s="37"/>
      <c r="C178" s="40"/>
      <c r="D178" s="41"/>
      <c r="E178" s="15" t="s">
        <v>10</v>
      </c>
      <c r="F178" s="43"/>
      <c r="G178" s="41"/>
      <c r="H178" s="16" t="str">
        <f t="shared" si="0"/>
        <v/>
      </c>
      <c r="I178" s="43"/>
      <c r="J178" s="17" t="str">
        <f t="shared" si="1"/>
        <v/>
      </c>
      <c r="K178" s="14" t="str">
        <f t="shared" si="2"/>
        <v/>
      </c>
      <c r="L178" s="18" t="str">
        <f>IF(K178="","",K178/SUMMARY!$D$1)</f>
        <v/>
      </c>
      <c r="M178" s="43"/>
      <c r="N178" s="19" t="str">
        <f t="shared" si="3"/>
        <v/>
      </c>
      <c r="O178" s="14" t="str">
        <f t="shared" si="4"/>
        <v/>
      </c>
      <c r="P178" s="33" t="str">
        <f t="shared" si="7"/>
        <v/>
      </c>
      <c r="Q178" s="43"/>
      <c r="R178" s="19" t="str">
        <f t="shared" si="5"/>
        <v/>
      </c>
      <c r="S178" s="93" t="str">
        <f t="shared" si="6"/>
        <v/>
      </c>
      <c r="T178" s="43"/>
      <c r="U178" s="41"/>
      <c r="V178" s="12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</row>
    <row r="179" spans="1:74" ht="19">
      <c r="A179" s="14">
        <v>176</v>
      </c>
      <c r="B179" s="37"/>
      <c r="C179" s="40"/>
      <c r="D179" s="41"/>
      <c r="E179" s="15" t="s">
        <v>10</v>
      </c>
      <c r="F179" s="43"/>
      <c r="G179" s="41"/>
      <c r="H179" s="16" t="str">
        <f t="shared" si="0"/>
        <v/>
      </c>
      <c r="I179" s="43"/>
      <c r="J179" s="17" t="str">
        <f t="shared" si="1"/>
        <v/>
      </c>
      <c r="K179" s="14" t="str">
        <f t="shared" si="2"/>
        <v/>
      </c>
      <c r="L179" s="18" t="str">
        <f>IF(K179="","",K179/SUMMARY!$D$1)</f>
        <v/>
      </c>
      <c r="M179" s="43"/>
      <c r="N179" s="19" t="str">
        <f t="shared" si="3"/>
        <v/>
      </c>
      <c r="O179" s="14" t="str">
        <f t="shared" si="4"/>
        <v/>
      </c>
      <c r="P179" s="33" t="str">
        <f t="shared" si="7"/>
        <v/>
      </c>
      <c r="Q179" s="43"/>
      <c r="R179" s="19" t="str">
        <f t="shared" si="5"/>
        <v/>
      </c>
      <c r="S179" s="93" t="str">
        <f t="shared" si="6"/>
        <v/>
      </c>
      <c r="T179" s="43"/>
      <c r="U179" s="41"/>
      <c r="V179" s="12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</row>
    <row r="180" spans="1:74" ht="19">
      <c r="A180" s="14">
        <v>177</v>
      </c>
      <c r="B180" s="37"/>
      <c r="C180" s="40"/>
      <c r="D180" s="41"/>
      <c r="E180" s="15" t="s">
        <v>10</v>
      </c>
      <c r="F180" s="43"/>
      <c r="G180" s="41"/>
      <c r="H180" s="16" t="str">
        <f t="shared" si="0"/>
        <v/>
      </c>
      <c r="I180" s="43"/>
      <c r="J180" s="17" t="str">
        <f t="shared" si="1"/>
        <v/>
      </c>
      <c r="K180" s="14" t="str">
        <f t="shared" si="2"/>
        <v/>
      </c>
      <c r="L180" s="18" t="str">
        <f>IF(K180="","",K180/SUMMARY!$D$1)</f>
        <v/>
      </c>
      <c r="M180" s="43"/>
      <c r="N180" s="19" t="str">
        <f t="shared" si="3"/>
        <v/>
      </c>
      <c r="O180" s="14" t="str">
        <f t="shared" si="4"/>
        <v/>
      </c>
      <c r="P180" s="33" t="str">
        <f t="shared" si="7"/>
        <v/>
      </c>
      <c r="Q180" s="43"/>
      <c r="R180" s="19" t="str">
        <f t="shared" si="5"/>
        <v/>
      </c>
      <c r="S180" s="93" t="str">
        <f t="shared" si="6"/>
        <v/>
      </c>
      <c r="T180" s="43"/>
      <c r="U180" s="41"/>
      <c r="V180" s="12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</row>
    <row r="181" spans="1:74" ht="19">
      <c r="A181" s="14">
        <v>178</v>
      </c>
      <c r="B181" s="37"/>
      <c r="C181" s="40"/>
      <c r="D181" s="41"/>
      <c r="E181" s="15" t="s">
        <v>10</v>
      </c>
      <c r="F181" s="43"/>
      <c r="G181" s="41"/>
      <c r="H181" s="16" t="str">
        <f t="shared" si="0"/>
        <v/>
      </c>
      <c r="I181" s="43"/>
      <c r="J181" s="17" t="str">
        <f t="shared" si="1"/>
        <v/>
      </c>
      <c r="K181" s="14" t="str">
        <f t="shared" si="2"/>
        <v/>
      </c>
      <c r="L181" s="18" t="str">
        <f>IF(K181="","",K181/SUMMARY!$D$1)</f>
        <v/>
      </c>
      <c r="M181" s="43"/>
      <c r="N181" s="19" t="str">
        <f t="shared" si="3"/>
        <v/>
      </c>
      <c r="O181" s="14" t="str">
        <f t="shared" si="4"/>
        <v/>
      </c>
      <c r="P181" s="33" t="str">
        <f t="shared" si="7"/>
        <v/>
      </c>
      <c r="Q181" s="43"/>
      <c r="R181" s="19" t="str">
        <f t="shared" si="5"/>
        <v/>
      </c>
      <c r="S181" s="93" t="str">
        <f t="shared" si="6"/>
        <v/>
      </c>
      <c r="T181" s="43"/>
      <c r="U181" s="41"/>
      <c r="V181" s="12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</row>
    <row r="182" spans="1:74" ht="19">
      <c r="A182" s="14">
        <v>179</v>
      </c>
      <c r="B182" s="37"/>
      <c r="C182" s="40"/>
      <c r="D182" s="41"/>
      <c r="E182" s="15" t="s">
        <v>10</v>
      </c>
      <c r="F182" s="43"/>
      <c r="G182" s="41"/>
      <c r="H182" s="16" t="str">
        <f t="shared" si="0"/>
        <v/>
      </c>
      <c r="I182" s="43"/>
      <c r="J182" s="17" t="str">
        <f t="shared" si="1"/>
        <v/>
      </c>
      <c r="K182" s="14" t="str">
        <f t="shared" si="2"/>
        <v/>
      </c>
      <c r="L182" s="18" t="str">
        <f>IF(K182="","",K182/SUMMARY!$D$1)</f>
        <v/>
      </c>
      <c r="M182" s="43"/>
      <c r="N182" s="19" t="str">
        <f t="shared" si="3"/>
        <v/>
      </c>
      <c r="O182" s="14" t="str">
        <f t="shared" si="4"/>
        <v/>
      </c>
      <c r="P182" s="33" t="str">
        <f t="shared" si="7"/>
        <v/>
      </c>
      <c r="Q182" s="43"/>
      <c r="R182" s="19" t="str">
        <f t="shared" si="5"/>
        <v/>
      </c>
      <c r="S182" s="93" t="str">
        <f t="shared" si="6"/>
        <v/>
      </c>
      <c r="T182" s="43"/>
      <c r="U182" s="41"/>
      <c r="V182" s="12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</row>
    <row r="183" spans="1:74" ht="19">
      <c r="A183" s="14">
        <v>180</v>
      </c>
      <c r="B183" s="37"/>
      <c r="C183" s="40"/>
      <c r="D183" s="41"/>
      <c r="E183" s="15" t="s">
        <v>10</v>
      </c>
      <c r="F183" s="43"/>
      <c r="G183" s="41"/>
      <c r="H183" s="16" t="str">
        <f t="shared" si="0"/>
        <v/>
      </c>
      <c r="I183" s="43"/>
      <c r="J183" s="17" t="str">
        <f t="shared" si="1"/>
        <v/>
      </c>
      <c r="K183" s="14" t="str">
        <f t="shared" si="2"/>
        <v/>
      </c>
      <c r="L183" s="18" t="str">
        <f>IF(K183="","",K183/SUMMARY!$D$1)</f>
        <v/>
      </c>
      <c r="M183" s="43"/>
      <c r="N183" s="19" t="str">
        <f t="shared" si="3"/>
        <v/>
      </c>
      <c r="O183" s="14" t="str">
        <f t="shared" si="4"/>
        <v/>
      </c>
      <c r="P183" s="33" t="str">
        <f t="shared" si="7"/>
        <v/>
      </c>
      <c r="Q183" s="43"/>
      <c r="R183" s="19" t="str">
        <f t="shared" si="5"/>
        <v/>
      </c>
      <c r="S183" s="93" t="str">
        <f t="shared" si="6"/>
        <v/>
      </c>
      <c r="T183" s="43"/>
      <c r="U183" s="41"/>
      <c r="V183" s="12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</row>
    <row r="184" spans="1:74" ht="19">
      <c r="A184" s="14">
        <v>181</v>
      </c>
      <c r="B184" s="37"/>
      <c r="C184" s="40"/>
      <c r="D184" s="41"/>
      <c r="E184" s="15" t="s">
        <v>10</v>
      </c>
      <c r="F184" s="43"/>
      <c r="G184" s="41"/>
      <c r="H184" s="16" t="str">
        <f t="shared" si="0"/>
        <v/>
      </c>
      <c r="I184" s="43"/>
      <c r="J184" s="17" t="str">
        <f t="shared" si="1"/>
        <v/>
      </c>
      <c r="K184" s="14" t="str">
        <f t="shared" si="2"/>
        <v/>
      </c>
      <c r="L184" s="18" t="str">
        <f>IF(K184="","",K184/SUMMARY!$D$1)</f>
        <v/>
      </c>
      <c r="M184" s="43"/>
      <c r="N184" s="19" t="str">
        <f t="shared" si="3"/>
        <v/>
      </c>
      <c r="O184" s="14" t="str">
        <f t="shared" si="4"/>
        <v/>
      </c>
      <c r="P184" s="33" t="str">
        <f t="shared" si="7"/>
        <v/>
      </c>
      <c r="Q184" s="43"/>
      <c r="R184" s="19" t="str">
        <f t="shared" si="5"/>
        <v/>
      </c>
      <c r="S184" s="93" t="str">
        <f t="shared" si="6"/>
        <v/>
      </c>
      <c r="T184" s="43"/>
      <c r="U184" s="41"/>
      <c r="V184" s="12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</row>
    <row r="185" spans="1:74" ht="19">
      <c r="A185" s="14">
        <v>182</v>
      </c>
      <c r="B185" s="37"/>
      <c r="C185" s="40"/>
      <c r="D185" s="41"/>
      <c r="E185" s="15" t="s">
        <v>10</v>
      </c>
      <c r="F185" s="43"/>
      <c r="G185" s="41"/>
      <c r="H185" s="16" t="str">
        <f t="shared" si="0"/>
        <v/>
      </c>
      <c r="I185" s="43"/>
      <c r="J185" s="17" t="str">
        <f t="shared" si="1"/>
        <v/>
      </c>
      <c r="K185" s="14" t="str">
        <f t="shared" si="2"/>
        <v/>
      </c>
      <c r="L185" s="18" t="str">
        <f>IF(K185="","",K185/SUMMARY!$D$1)</f>
        <v/>
      </c>
      <c r="M185" s="43"/>
      <c r="N185" s="19" t="str">
        <f t="shared" si="3"/>
        <v/>
      </c>
      <c r="O185" s="14" t="str">
        <f t="shared" si="4"/>
        <v/>
      </c>
      <c r="P185" s="33" t="str">
        <f t="shared" si="7"/>
        <v/>
      </c>
      <c r="Q185" s="43"/>
      <c r="R185" s="19" t="str">
        <f t="shared" si="5"/>
        <v/>
      </c>
      <c r="S185" s="93" t="str">
        <f t="shared" si="6"/>
        <v/>
      </c>
      <c r="T185" s="43"/>
      <c r="U185" s="41"/>
      <c r="V185" s="12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</row>
    <row r="186" spans="1:74" ht="19">
      <c r="A186" s="14">
        <v>183</v>
      </c>
      <c r="B186" s="37"/>
      <c r="C186" s="40"/>
      <c r="D186" s="41"/>
      <c r="E186" s="15" t="s">
        <v>10</v>
      </c>
      <c r="F186" s="43"/>
      <c r="G186" s="41"/>
      <c r="H186" s="16" t="str">
        <f t="shared" si="0"/>
        <v/>
      </c>
      <c r="I186" s="43"/>
      <c r="J186" s="17" t="str">
        <f t="shared" si="1"/>
        <v/>
      </c>
      <c r="K186" s="14" t="str">
        <f t="shared" si="2"/>
        <v/>
      </c>
      <c r="L186" s="18" t="str">
        <f>IF(K186="","",K186/SUMMARY!$D$1)</f>
        <v/>
      </c>
      <c r="M186" s="43"/>
      <c r="N186" s="19" t="str">
        <f t="shared" si="3"/>
        <v/>
      </c>
      <c r="O186" s="14" t="str">
        <f t="shared" si="4"/>
        <v/>
      </c>
      <c r="P186" s="33" t="str">
        <f t="shared" si="7"/>
        <v/>
      </c>
      <c r="Q186" s="43"/>
      <c r="R186" s="19" t="str">
        <f t="shared" si="5"/>
        <v/>
      </c>
      <c r="S186" s="93" t="str">
        <f t="shared" si="6"/>
        <v/>
      </c>
      <c r="T186" s="43"/>
      <c r="U186" s="41"/>
      <c r="V186" s="12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</row>
    <row r="187" spans="1:74" ht="19">
      <c r="A187" s="14">
        <v>184</v>
      </c>
      <c r="B187" s="37"/>
      <c r="C187" s="40"/>
      <c r="D187" s="41"/>
      <c r="E187" s="15" t="s">
        <v>10</v>
      </c>
      <c r="F187" s="43"/>
      <c r="G187" s="41"/>
      <c r="H187" s="16" t="str">
        <f t="shared" si="0"/>
        <v/>
      </c>
      <c r="I187" s="43"/>
      <c r="J187" s="17" t="str">
        <f t="shared" si="1"/>
        <v/>
      </c>
      <c r="K187" s="14" t="str">
        <f t="shared" si="2"/>
        <v/>
      </c>
      <c r="L187" s="18" t="str">
        <f>IF(K187="","",K187/SUMMARY!$D$1)</f>
        <v/>
      </c>
      <c r="M187" s="43"/>
      <c r="N187" s="19" t="str">
        <f t="shared" si="3"/>
        <v/>
      </c>
      <c r="O187" s="14" t="str">
        <f t="shared" si="4"/>
        <v/>
      </c>
      <c r="P187" s="33" t="str">
        <f t="shared" si="7"/>
        <v/>
      </c>
      <c r="Q187" s="43"/>
      <c r="R187" s="19" t="str">
        <f t="shared" si="5"/>
        <v/>
      </c>
      <c r="S187" s="93" t="str">
        <f t="shared" si="6"/>
        <v/>
      </c>
      <c r="T187" s="43"/>
      <c r="U187" s="41"/>
      <c r="V187" s="12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</row>
    <row r="188" spans="1:74" ht="19">
      <c r="A188" s="14">
        <v>185</v>
      </c>
      <c r="B188" s="37"/>
      <c r="C188" s="40"/>
      <c r="D188" s="41"/>
      <c r="E188" s="15" t="s">
        <v>10</v>
      </c>
      <c r="F188" s="43"/>
      <c r="G188" s="41"/>
      <c r="H188" s="16" t="str">
        <f t="shared" si="0"/>
        <v/>
      </c>
      <c r="I188" s="43"/>
      <c r="J188" s="17" t="str">
        <f t="shared" si="1"/>
        <v/>
      </c>
      <c r="K188" s="14" t="str">
        <f t="shared" si="2"/>
        <v/>
      </c>
      <c r="L188" s="18" t="str">
        <f>IF(K188="","",K188/SUMMARY!$D$1)</f>
        <v/>
      </c>
      <c r="M188" s="43"/>
      <c r="N188" s="19" t="str">
        <f t="shared" si="3"/>
        <v/>
      </c>
      <c r="O188" s="14" t="str">
        <f t="shared" si="4"/>
        <v/>
      </c>
      <c r="P188" s="33" t="str">
        <f t="shared" si="7"/>
        <v/>
      </c>
      <c r="Q188" s="43"/>
      <c r="R188" s="19" t="str">
        <f t="shared" si="5"/>
        <v/>
      </c>
      <c r="S188" s="93" t="str">
        <f t="shared" si="6"/>
        <v/>
      </c>
      <c r="T188" s="43"/>
      <c r="U188" s="41"/>
      <c r="V188" s="12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</row>
    <row r="189" spans="1:74" ht="19">
      <c r="A189" s="14">
        <v>186</v>
      </c>
      <c r="B189" s="37"/>
      <c r="C189" s="40"/>
      <c r="D189" s="41"/>
      <c r="E189" s="15" t="s">
        <v>10</v>
      </c>
      <c r="F189" s="43"/>
      <c r="G189" s="41"/>
      <c r="H189" s="16" t="str">
        <f t="shared" si="0"/>
        <v/>
      </c>
      <c r="I189" s="43"/>
      <c r="J189" s="17" t="str">
        <f t="shared" si="1"/>
        <v/>
      </c>
      <c r="K189" s="14" t="str">
        <f t="shared" si="2"/>
        <v/>
      </c>
      <c r="L189" s="18" t="str">
        <f>IF(K189="","",K189/SUMMARY!$D$1)</f>
        <v/>
      </c>
      <c r="M189" s="43"/>
      <c r="N189" s="19" t="str">
        <f t="shared" si="3"/>
        <v/>
      </c>
      <c r="O189" s="14" t="str">
        <f t="shared" si="4"/>
        <v/>
      </c>
      <c r="P189" s="33" t="str">
        <f t="shared" si="7"/>
        <v/>
      </c>
      <c r="Q189" s="43"/>
      <c r="R189" s="19" t="str">
        <f t="shared" si="5"/>
        <v/>
      </c>
      <c r="S189" s="93" t="str">
        <f t="shared" si="6"/>
        <v/>
      </c>
      <c r="T189" s="43"/>
      <c r="U189" s="41"/>
      <c r="V189" s="12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</row>
    <row r="190" spans="1:74" ht="19">
      <c r="A190" s="14">
        <v>187</v>
      </c>
      <c r="B190" s="37"/>
      <c r="C190" s="40"/>
      <c r="D190" s="41"/>
      <c r="E190" s="15" t="s">
        <v>10</v>
      </c>
      <c r="F190" s="43"/>
      <c r="G190" s="41"/>
      <c r="H190" s="16" t="str">
        <f t="shared" si="0"/>
        <v/>
      </c>
      <c r="I190" s="43"/>
      <c r="J190" s="17" t="str">
        <f t="shared" si="1"/>
        <v/>
      </c>
      <c r="K190" s="14" t="str">
        <f t="shared" si="2"/>
        <v/>
      </c>
      <c r="L190" s="18" t="str">
        <f>IF(K190="","",K190/SUMMARY!$D$1)</f>
        <v/>
      </c>
      <c r="M190" s="43"/>
      <c r="N190" s="19" t="str">
        <f t="shared" si="3"/>
        <v/>
      </c>
      <c r="O190" s="14" t="str">
        <f t="shared" si="4"/>
        <v/>
      </c>
      <c r="P190" s="33" t="str">
        <f t="shared" si="7"/>
        <v/>
      </c>
      <c r="Q190" s="43"/>
      <c r="R190" s="19" t="str">
        <f t="shared" si="5"/>
        <v/>
      </c>
      <c r="S190" s="93" t="str">
        <f t="shared" si="6"/>
        <v/>
      </c>
      <c r="T190" s="43"/>
      <c r="U190" s="41"/>
      <c r="V190" s="12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</row>
    <row r="191" spans="1:74" ht="19">
      <c r="A191" s="14">
        <v>188</v>
      </c>
      <c r="B191" s="37"/>
      <c r="C191" s="40"/>
      <c r="D191" s="41"/>
      <c r="E191" s="15" t="s">
        <v>10</v>
      </c>
      <c r="F191" s="43"/>
      <c r="G191" s="41"/>
      <c r="H191" s="16" t="str">
        <f t="shared" si="0"/>
        <v/>
      </c>
      <c r="I191" s="43"/>
      <c r="J191" s="17" t="str">
        <f t="shared" si="1"/>
        <v/>
      </c>
      <c r="K191" s="14" t="str">
        <f t="shared" si="2"/>
        <v/>
      </c>
      <c r="L191" s="18" t="str">
        <f>IF(K191="","",K191/SUMMARY!$D$1)</f>
        <v/>
      </c>
      <c r="M191" s="43"/>
      <c r="N191" s="19" t="str">
        <f t="shared" si="3"/>
        <v/>
      </c>
      <c r="O191" s="14" t="str">
        <f t="shared" si="4"/>
        <v/>
      </c>
      <c r="P191" s="33" t="str">
        <f t="shared" si="7"/>
        <v/>
      </c>
      <c r="Q191" s="43"/>
      <c r="R191" s="19" t="str">
        <f t="shared" si="5"/>
        <v/>
      </c>
      <c r="S191" s="93" t="str">
        <f t="shared" si="6"/>
        <v/>
      </c>
      <c r="T191" s="43"/>
      <c r="U191" s="41"/>
      <c r="V191" s="12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</row>
    <row r="192" spans="1:74" ht="19">
      <c r="A192" s="14">
        <v>189</v>
      </c>
      <c r="B192" s="37"/>
      <c r="C192" s="40"/>
      <c r="D192" s="41"/>
      <c r="E192" s="15" t="s">
        <v>10</v>
      </c>
      <c r="F192" s="43"/>
      <c r="G192" s="41"/>
      <c r="H192" s="16" t="str">
        <f t="shared" si="0"/>
        <v/>
      </c>
      <c r="I192" s="43"/>
      <c r="J192" s="17" t="str">
        <f t="shared" si="1"/>
        <v/>
      </c>
      <c r="K192" s="14" t="str">
        <f t="shared" si="2"/>
        <v/>
      </c>
      <c r="L192" s="18" t="str">
        <f>IF(K192="","",K192/SUMMARY!$D$1)</f>
        <v/>
      </c>
      <c r="M192" s="43"/>
      <c r="N192" s="19" t="str">
        <f t="shared" si="3"/>
        <v/>
      </c>
      <c r="O192" s="14" t="str">
        <f t="shared" si="4"/>
        <v/>
      </c>
      <c r="P192" s="33" t="str">
        <f t="shared" si="7"/>
        <v/>
      </c>
      <c r="Q192" s="43"/>
      <c r="R192" s="19" t="str">
        <f t="shared" si="5"/>
        <v/>
      </c>
      <c r="S192" s="93" t="str">
        <f t="shared" si="6"/>
        <v/>
      </c>
      <c r="T192" s="43"/>
      <c r="U192" s="41"/>
      <c r="V192" s="12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</row>
    <row r="193" spans="1:74" ht="19">
      <c r="A193" s="14">
        <v>190</v>
      </c>
      <c r="B193" s="37"/>
      <c r="C193" s="40"/>
      <c r="D193" s="41"/>
      <c r="E193" s="15" t="s">
        <v>10</v>
      </c>
      <c r="F193" s="43"/>
      <c r="G193" s="41"/>
      <c r="H193" s="16" t="str">
        <f t="shared" si="0"/>
        <v/>
      </c>
      <c r="I193" s="43"/>
      <c r="J193" s="17" t="str">
        <f t="shared" si="1"/>
        <v/>
      </c>
      <c r="K193" s="14" t="str">
        <f t="shared" si="2"/>
        <v/>
      </c>
      <c r="L193" s="18" t="str">
        <f>IF(K193="","",K193/SUMMARY!$D$1)</f>
        <v/>
      </c>
      <c r="M193" s="43"/>
      <c r="N193" s="19" t="str">
        <f t="shared" si="3"/>
        <v/>
      </c>
      <c r="O193" s="14" t="str">
        <f t="shared" si="4"/>
        <v/>
      </c>
      <c r="P193" s="33" t="str">
        <f t="shared" si="7"/>
        <v/>
      </c>
      <c r="Q193" s="43"/>
      <c r="R193" s="19" t="str">
        <f t="shared" si="5"/>
        <v/>
      </c>
      <c r="S193" s="93" t="str">
        <f t="shared" si="6"/>
        <v/>
      </c>
      <c r="T193" s="43"/>
      <c r="U193" s="41"/>
      <c r="V193" s="12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</row>
    <row r="194" spans="1:74" ht="19">
      <c r="A194" s="14">
        <v>191</v>
      </c>
      <c r="B194" s="37"/>
      <c r="C194" s="40"/>
      <c r="D194" s="41"/>
      <c r="E194" s="15" t="s">
        <v>10</v>
      </c>
      <c r="F194" s="43"/>
      <c r="G194" s="41"/>
      <c r="H194" s="16" t="str">
        <f t="shared" si="0"/>
        <v/>
      </c>
      <c r="I194" s="43"/>
      <c r="J194" s="17" t="str">
        <f t="shared" si="1"/>
        <v/>
      </c>
      <c r="K194" s="14" t="str">
        <f t="shared" si="2"/>
        <v/>
      </c>
      <c r="L194" s="18" t="str">
        <f>IF(K194="","",K194/SUMMARY!$D$1)</f>
        <v/>
      </c>
      <c r="M194" s="43"/>
      <c r="N194" s="19" t="str">
        <f t="shared" si="3"/>
        <v/>
      </c>
      <c r="O194" s="14" t="str">
        <f t="shared" si="4"/>
        <v/>
      </c>
      <c r="P194" s="33" t="str">
        <f t="shared" si="7"/>
        <v/>
      </c>
      <c r="Q194" s="43"/>
      <c r="R194" s="19" t="str">
        <f t="shared" si="5"/>
        <v/>
      </c>
      <c r="S194" s="93" t="str">
        <f t="shared" si="6"/>
        <v/>
      </c>
      <c r="T194" s="43"/>
      <c r="U194" s="41"/>
      <c r="V194" s="12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</row>
    <row r="195" spans="1:74" ht="19">
      <c r="A195" s="14">
        <v>192</v>
      </c>
      <c r="B195" s="37"/>
      <c r="C195" s="40"/>
      <c r="D195" s="41"/>
      <c r="E195" s="15" t="s">
        <v>10</v>
      </c>
      <c r="F195" s="43"/>
      <c r="G195" s="41"/>
      <c r="H195" s="16" t="str">
        <f t="shared" si="0"/>
        <v/>
      </c>
      <c r="I195" s="43"/>
      <c r="J195" s="17" t="str">
        <f t="shared" si="1"/>
        <v/>
      </c>
      <c r="K195" s="14" t="str">
        <f t="shared" si="2"/>
        <v/>
      </c>
      <c r="L195" s="18" t="str">
        <f>IF(K195="","",K195/SUMMARY!$D$1)</f>
        <v/>
      </c>
      <c r="M195" s="43"/>
      <c r="N195" s="19" t="str">
        <f t="shared" si="3"/>
        <v/>
      </c>
      <c r="O195" s="14" t="str">
        <f t="shared" si="4"/>
        <v/>
      </c>
      <c r="P195" s="33" t="str">
        <f t="shared" si="7"/>
        <v/>
      </c>
      <c r="Q195" s="43"/>
      <c r="R195" s="19" t="str">
        <f t="shared" si="5"/>
        <v/>
      </c>
      <c r="S195" s="93" t="str">
        <f t="shared" si="6"/>
        <v/>
      </c>
      <c r="T195" s="43"/>
      <c r="U195" s="41"/>
      <c r="V195" s="12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</row>
    <row r="196" spans="1:74" ht="19">
      <c r="A196" s="14">
        <v>193</v>
      </c>
      <c r="B196" s="37"/>
      <c r="C196" s="40"/>
      <c r="D196" s="41"/>
      <c r="E196" s="15" t="s">
        <v>10</v>
      </c>
      <c r="F196" s="43"/>
      <c r="G196" s="41"/>
      <c r="H196" s="16" t="str">
        <f t="shared" si="0"/>
        <v/>
      </c>
      <c r="I196" s="43"/>
      <c r="J196" s="17" t="str">
        <f t="shared" si="1"/>
        <v/>
      </c>
      <c r="K196" s="14" t="str">
        <f t="shared" si="2"/>
        <v/>
      </c>
      <c r="L196" s="18" t="str">
        <f>IF(K196="","",K196/SUMMARY!$D$1)</f>
        <v/>
      </c>
      <c r="M196" s="43"/>
      <c r="N196" s="19" t="str">
        <f t="shared" si="3"/>
        <v/>
      </c>
      <c r="O196" s="14" t="str">
        <f t="shared" si="4"/>
        <v/>
      </c>
      <c r="P196" s="33" t="str">
        <f t="shared" si="7"/>
        <v/>
      </c>
      <c r="Q196" s="43"/>
      <c r="R196" s="19" t="str">
        <f t="shared" si="5"/>
        <v/>
      </c>
      <c r="S196" s="93" t="str">
        <f t="shared" si="6"/>
        <v/>
      </c>
      <c r="T196" s="43"/>
      <c r="U196" s="41"/>
      <c r="V196" s="12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</row>
    <row r="197" spans="1:74" ht="19">
      <c r="A197" s="14">
        <v>194</v>
      </c>
      <c r="B197" s="37"/>
      <c r="C197" s="40"/>
      <c r="D197" s="41"/>
      <c r="E197" s="15" t="s">
        <v>10</v>
      </c>
      <c r="F197" s="43"/>
      <c r="G197" s="41"/>
      <c r="H197" s="16" t="str">
        <f t="shared" si="0"/>
        <v/>
      </c>
      <c r="I197" s="43"/>
      <c r="J197" s="17" t="str">
        <f t="shared" si="1"/>
        <v/>
      </c>
      <c r="K197" s="14" t="str">
        <f t="shared" si="2"/>
        <v/>
      </c>
      <c r="L197" s="18" t="str">
        <f>IF(K197="","",K197/SUMMARY!$D$1)</f>
        <v/>
      </c>
      <c r="M197" s="43"/>
      <c r="N197" s="19" t="str">
        <f t="shared" si="3"/>
        <v/>
      </c>
      <c r="O197" s="14" t="str">
        <f t="shared" si="4"/>
        <v/>
      </c>
      <c r="P197" s="33" t="str">
        <f t="shared" si="7"/>
        <v/>
      </c>
      <c r="Q197" s="43"/>
      <c r="R197" s="19" t="str">
        <f t="shared" si="5"/>
        <v/>
      </c>
      <c r="S197" s="93" t="str">
        <f t="shared" si="6"/>
        <v/>
      </c>
      <c r="T197" s="43"/>
      <c r="U197" s="41"/>
      <c r="V197" s="12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</row>
    <row r="198" spans="1:74" ht="19">
      <c r="A198" s="14">
        <v>195</v>
      </c>
      <c r="B198" s="37"/>
      <c r="C198" s="40"/>
      <c r="D198" s="41"/>
      <c r="E198" s="15" t="s">
        <v>10</v>
      </c>
      <c r="F198" s="43"/>
      <c r="G198" s="41"/>
      <c r="H198" s="16" t="str">
        <f t="shared" si="0"/>
        <v/>
      </c>
      <c r="I198" s="43"/>
      <c r="J198" s="17" t="str">
        <f t="shared" si="1"/>
        <v/>
      </c>
      <c r="K198" s="14" t="str">
        <f t="shared" si="2"/>
        <v/>
      </c>
      <c r="L198" s="18" t="str">
        <f>IF(K198="","",K198/SUMMARY!$D$1)</f>
        <v/>
      </c>
      <c r="M198" s="43"/>
      <c r="N198" s="19" t="str">
        <f t="shared" si="3"/>
        <v/>
      </c>
      <c r="O198" s="14" t="str">
        <f t="shared" si="4"/>
        <v/>
      </c>
      <c r="P198" s="33" t="str">
        <f t="shared" si="7"/>
        <v/>
      </c>
      <c r="Q198" s="43"/>
      <c r="R198" s="19" t="str">
        <f t="shared" si="5"/>
        <v/>
      </c>
      <c r="S198" s="93" t="str">
        <f t="shared" si="6"/>
        <v/>
      </c>
      <c r="T198" s="43"/>
      <c r="U198" s="41"/>
      <c r="V198" s="12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</row>
    <row r="199" spans="1:74" ht="19">
      <c r="A199" s="14">
        <v>196</v>
      </c>
      <c r="B199" s="37"/>
      <c r="C199" s="40"/>
      <c r="D199" s="41"/>
      <c r="E199" s="15" t="s">
        <v>10</v>
      </c>
      <c r="F199" s="43"/>
      <c r="G199" s="41"/>
      <c r="H199" s="16" t="str">
        <f t="shared" si="0"/>
        <v/>
      </c>
      <c r="I199" s="43"/>
      <c r="J199" s="17" t="str">
        <f t="shared" si="1"/>
        <v/>
      </c>
      <c r="K199" s="14" t="str">
        <f t="shared" si="2"/>
        <v/>
      </c>
      <c r="L199" s="18" t="str">
        <f>IF(K199="","",K199/SUMMARY!$D$1)</f>
        <v/>
      </c>
      <c r="M199" s="43"/>
      <c r="N199" s="19" t="str">
        <f t="shared" si="3"/>
        <v/>
      </c>
      <c r="O199" s="14" t="str">
        <f t="shared" si="4"/>
        <v/>
      </c>
      <c r="P199" s="33" t="str">
        <f t="shared" si="7"/>
        <v/>
      </c>
      <c r="Q199" s="43"/>
      <c r="R199" s="19" t="str">
        <f t="shared" si="5"/>
        <v/>
      </c>
      <c r="S199" s="93" t="str">
        <f t="shared" si="6"/>
        <v/>
      </c>
      <c r="T199" s="43"/>
      <c r="U199" s="41"/>
      <c r="V199" s="12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</row>
    <row r="200" spans="1:74" ht="19">
      <c r="A200" s="14">
        <v>197</v>
      </c>
      <c r="B200" s="37"/>
      <c r="C200" s="40"/>
      <c r="D200" s="41"/>
      <c r="E200" s="15" t="s">
        <v>10</v>
      </c>
      <c r="F200" s="43"/>
      <c r="G200" s="41"/>
      <c r="H200" s="16" t="str">
        <f t="shared" si="0"/>
        <v/>
      </c>
      <c r="I200" s="43"/>
      <c r="J200" s="17" t="str">
        <f t="shared" si="1"/>
        <v/>
      </c>
      <c r="K200" s="14" t="str">
        <f t="shared" si="2"/>
        <v/>
      </c>
      <c r="L200" s="18" t="str">
        <f>IF(K200="","",K200/SUMMARY!$D$1)</f>
        <v/>
      </c>
      <c r="M200" s="43"/>
      <c r="N200" s="19" t="str">
        <f t="shared" si="3"/>
        <v/>
      </c>
      <c r="O200" s="14" t="str">
        <f t="shared" si="4"/>
        <v/>
      </c>
      <c r="P200" s="33" t="str">
        <f t="shared" si="7"/>
        <v/>
      </c>
      <c r="Q200" s="43"/>
      <c r="R200" s="19" t="str">
        <f t="shared" si="5"/>
        <v/>
      </c>
      <c r="S200" s="93" t="str">
        <f t="shared" si="6"/>
        <v/>
      </c>
      <c r="T200" s="43"/>
      <c r="U200" s="41"/>
      <c r="V200" s="12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</row>
    <row r="201" spans="1:74" ht="19">
      <c r="A201" s="14">
        <v>198</v>
      </c>
      <c r="B201" s="37"/>
      <c r="C201" s="40"/>
      <c r="D201" s="41"/>
      <c r="E201" s="15" t="s">
        <v>10</v>
      </c>
      <c r="F201" s="43"/>
      <c r="G201" s="41"/>
      <c r="H201" s="16" t="str">
        <f t="shared" si="0"/>
        <v/>
      </c>
      <c r="I201" s="43"/>
      <c r="J201" s="17" t="str">
        <f t="shared" si="1"/>
        <v/>
      </c>
      <c r="K201" s="14" t="str">
        <f t="shared" si="2"/>
        <v/>
      </c>
      <c r="L201" s="18" t="str">
        <f>IF(K201="","",K201/SUMMARY!$D$1)</f>
        <v/>
      </c>
      <c r="M201" s="43"/>
      <c r="N201" s="19" t="str">
        <f t="shared" si="3"/>
        <v/>
      </c>
      <c r="O201" s="14" t="str">
        <f t="shared" si="4"/>
        <v/>
      </c>
      <c r="P201" s="33" t="str">
        <f t="shared" si="7"/>
        <v/>
      </c>
      <c r="Q201" s="43"/>
      <c r="R201" s="19" t="str">
        <f t="shared" si="5"/>
        <v/>
      </c>
      <c r="S201" s="93" t="str">
        <f t="shared" si="6"/>
        <v/>
      </c>
      <c r="T201" s="43"/>
      <c r="U201" s="41"/>
      <c r="V201" s="12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</row>
    <row r="202" spans="1:74" ht="19">
      <c r="A202" s="14">
        <v>199</v>
      </c>
      <c r="B202" s="37"/>
      <c r="C202" s="40"/>
      <c r="D202" s="41"/>
      <c r="E202" s="15" t="s">
        <v>10</v>
      </c>
      <c r="F202" s="43"/>
      <c r="G202" s="41"/>
      <c r="H202" s="16" t="str">
        <f t="shared" si="0"/>
        <v/>
      </c>
      <c r="I202" s="43"/>
      <c r="J202" s="17" t="str">
        <f t="shared" si="1"/>
        <v/>
      </c>
      <c r="K202" s="14" t="str">
        <f t="shared" si="2"/>
        <v/>
      </c>
      <c r="L202" s="18" t="str">
        <f>IF(K202="","",K202/SUMMARY!$D$1)</f>
        <v/>
      </c>
      <c r="M202" s="43"/>
      <c r="N202" s="19" t="str">
        <f t="shared" si="3"/>
        <v/>
      </c>
      <c r="O202" s="14" t="str">
        <f t="shared" si="4"/>
        <v/>
      </c>
      <c r="P202" s="33" t="str">
        <f t="shared" si="7"/>
        <v/>
      </c>
      <c r="Q202" s="43"/>
      <c r="R202" s="19" t="str">
        <f t="shared" si="5"/>
        <v/>
      </c>
      <c r="S202" s="93" t="str">
        <f t="shared" si="6"/>
        <v/>
      </c>
      <c r="T202" s="43"/>
      <c r="U202" s="41"/>
      <c r="V202" s="12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</row>
    <row r="203" spans="1:74" ht="19">
      <c r="A203" s="14">
        <v>200</v>
      </c>
      <c r="B203" s="37"/>
      <c r="C203" s="40"/>
      <c r="D203" s="41"/>
      <c r="E203" s="15" t="s">
        <v>10</v>
      </c>
      <c r="F203" s="43"/>
      <c r="G203" s="41"/>
      <c r="H203" s="16" t="str">
        <f t="shared" si="0"/>
        <v/>
      </c>
      <c r="I203" s="43"/>
      <c r="J203" s="17" t="str">
        <f t="shared" si="1"/>
        <v/>
      </c>
      <c r="K203" s="14" t="str">
        <f t="shared" si="2"/>
        <v/>
      </c>
      <c r="L203" s="18" t="str">
        <f>IF(K203="","",K203/SUMMARY!$D$1)</f>
        <v/>
      </c>
      <c r="M203" s="43"/>
      <c r="N203" s="19" t="str">
        <f t="shared" si="3"/>
        <v/>
      </c>
      <c r="O203" s="14" t="str">
        <f t="shared" si="4"/>
        <v/>
      </c>
      <c r="P203" s="33" t="str">
        <f t="shared" si="7"/>
        <v/>
      </c>
      <c r="Q203" s="43"/>
      <c r="R203" s="19" t="str">
        <f t="shared" si="5"/>
        <v/>
      </c>
      <c r="S203" s="93" t="str">
        <f t="shared" si="6"/>
        <v/>
      </c>
      <c r="T203" s="43"/>
      <c r="U203" s="41"/>
      <c r="V203" s="12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</row>
    <row r="204" spans="1:74" ht="19">
      <c r="A204" s="14">
        <v>201</v>
      </c>
      <c r="B204" s="37"/>
      <c r="C204" s="40"/>
      <c r="D204" s="41"/>
      <c r="E204" s="15" t="s">
        <v>10</v>
      </c>
      <c r="F204" s="43"/>
      <c r="G204" s="41"/>
      <c r="H204" s="16" t="str">
        <f t="shared" si="0"/>
        <v/>
      </c>
      <c r="I204" s="43"/>
      <c r="J204" s="17" t="str">
        <f t="shared" si="1"/>
        <v/>
      </c>
      <c r="K204" s="14" t="str">
        <f t="shared" si="2"/>
        <v/>
      </c>
      <c r="L204" s="18" t="str">
        <f>IF(K204="","",K204/SUMMARY!$D$1)</f>
        <v/>
      </c>
      <c r="M204" s="43"/>
      <c r="N204" s="19" t="str">
        <f t="shared" si="3"/>
        <v/>
      </c>
      <c r="O204" s="14" t="str">
        <f t="shared" si="4"/>
        <v/>
      </c>
      <c r="P204" s="33" t="str">
        <f t="shared" si="7"/>
        <v/>
      </c>
      <c r="Q204" s="43"/>
      <c r="R204" s="19" t="str">
        <f t="shared" si="5"/>
        <v/>
      </c>
      <c r="S204" s="93" t="str">
        <f t="shared" si="6"/>
        <v/>
      </c>
      <c r="T204" s="43"/>
      <c r="U204" s="41"/>
      <c r="V204" s="12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</row>
    <row r="205" spans="1:74" ht="19">
      <c r="A205" s="14">
        <v>202</v>
      </c>
      <c r="B205" s="37"/>
      <c r="C205" s="40"/>
      <c r="D205" s="41"/>
      <c r="E205" s="15" t="s">
        <v>10</v>
      </c>
      <c r="F205" s="43"/>
      <c r="G205" s="41"/>
      <c r="H205" s="16" t="str">
        <f t="shared" si="0"/>
        <v/>
      </c>
      <c r="I205" s="43"/>
      <c r="J205" s="17" t="str">
        <f t="shared" si="1"/>
        <v/>
      </c>
      <c r="K205" s="14" t="str">
        <f t="shared" si="2"/>
        <v/>
      </c>
      <c r="L205" s="18" t="str">
        <f>IF(K205="","",K205/SUMMARY!$D$1)</f>
        <v/>
      </c>
      <c r="M205" s="43"/>
      <c r="N205" s="19" t="str">
        <f t="shared" si="3"/>
        <v/>
      </c>
      <c r="O205" s="14" t="str">
        <f t="shared" si="4"/>
        <v/>
      </c>
      <c r="P205" s="33" t="str">
        <f t="shared" si="7"/>
        <v/>
      </c>
      <c r="Q205" s="43"/>
      <c r="R205" s="19" t="str">
        <f t="shared" si="5"/>
        <v/>
      </c>
      <c r="S205" s="93" t="str">
        <f t="shared" si="6"/>
        <v/>
      </c>
      <c r="T205" s="43"/>
      <c r="U205" s="41"/>
      <c r="V205" s="12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</row>
    <row r="206" spans="1:74" ht="19">
      <c r="A206" s="14">
        <v>203</v>
      </c>
      <c r="B206" s="37"/>
      <c r="C206" s="40"/>
      <c r="D206" s="41"/>
      <c r="E206" s="15" t="s">
        <v>10</v>
      </c>
      <c r="F206" s="43"/>
      <c r="G206" s="41"/>
      <c r="H206" s="16" t="str">
        <f t="shared" si="0"/>
        <v/>
      </c>
      <c r="I206" s="43"/>
      <c r="J206" s="17" t="str">
        <f t="shared" si="1"/>
        <v/>
      </c>
      <c r="K206" s="14" t="str">
        <f t="shared" si="2"/>
        <v/>
      </c>
      <c r="L206" s="18" t="str">
        <f>IF(K206="","",K206/SUMMARY!$D$1)</f>
        <v/>
      </c>
      <c r="M206" s="43"/>
      <c r="N206" s="19" t="str">
        <f t="shared" si="3"/>
        <v/>
      </c>
      <c r="O206" s="14" t="str">
        <f t="shared" si="4"/>
        <v/>
      </c>
      <c r="P206" s="33" t="str">
        <f t="shared" si="7"/>
        <v/>
      </c>
      <c r="Q206" s="43"/>
      <c r="R206" s="19" t="str">
        <f t="shared" si="5"/>
        <v/>
      </c>
      <c r="S206" s="93" t="str">
        <f t="shared" si="6"/>
        <v/>
      </c>
      <c r="T206" s="43"/>
      <c r="U206" s="41"/>
      <c r="V206" s="12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</row>
    <row r="207" spans="1:74" ht="19">
      <c r="A207" s="14">
        <v>204</v>
      </c>
      <c r="B207" s="37"/>
      <c r="C207" s="40"/>
      <c r="D207" s="41"/>
      <c r="E207" s="15" t="s">
        <v>10</v>
      </c>
      <c r="F207" s="43"/>
      <c r="G207" s="41"/>
      <c r="H207" s="16" t="str">
        <f t="shared" si="0"/>
        <v/>
      </c>
      <c r="I207" s="43"/>
      <c r="J207" s="17" t="str">
        <f t="shared" si="1"/>
        <v/>
      </c>
      <c r="K207" s="14" t="str">
        <f t="shared" si="2"/>
        <v/>
      </c>
      <c r="L207" s="18" t="str">
        <f>IF(K207="","",K207/SUMMARY!$D$1)</f>
        <v/>
      </c>
      <c r="M207" s="43"/>
      <c r="N207" s="19" t="str">
        <f t="shared" si="3"/>
        <v/>
      </c>
      <c r="O207" s="14" t="str">
        <f t="shared" si="4"/>
        <v/>
      </c>
      <c r="P207" s="33" t="str">
        <f t="shared" si="7"/>
        <v/>
      </c>
      <c r="Q207" s="43"/>
      <c r="R207" s="19" t="str">
        <f t="shared" si="5"/>
        <v/>
      </c>
      <c r="S207" s="93" t="str">
        <f t="shared" si="6"/>
        <v/>
      </c>
      <c r="T207" s="43"/>
      <c r="U207" s="41"/>
      <c r="V207" s="12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</row>
    <row r="208" spans="1:74" ht="19">
      <c r="A208" s="14">
        <v>205</v>
      </c>
      <c r="B208" s="37"/>
      <c r="C208" s="40"/>
      <c r="D208" s="41"/>
      <c r="E208" s="15" t="s">
        <v>10</v>
      </c>
      <c r="F208" s="43"/>
      <c r="G208" s="41"/>
      <c r="H208" s="16" t="str">
        <f t="shared" si="0"/>
        <v/>
      </c>
      <c r="I208" s="43"/>
      <c r="J208" s="17" t="str">
        <f t="shared" si="1"/>
        <v/>
      </c>
      <c r="K208" s="14" t="str">
        <f t="shared" si="2"/>
        <v/>
      </c>
      <c r="L208" s="18" t="str">
        <f>IF(K208="","",K208/SUMMARY!$D$1)</f>
        <v/>
      </c>
      <c r="M208" s="43"/>
      <c r="N208" s="19" t="str">
        <f t="shared" si="3"/>
        <v/>
      </c>
      <c r="O208" s="14" t="str">
        <f t="shared" si="4"/>
        <v/>
      </c>
      <c r="P208" s="33" t="str">
        <f t="shared" si="7"/>
        <v/>
      </c>
      <c r="Q208" s="43"/>
      <c r="R208" s="19" t="str">
        <f t="shared" si="5"/>
        <v/>
      </c>
      <c r="S208" s="93" t="str">
        <f t="shared" si="6"/>
        <v/>
      </c>
      <c r="T208" s="43"/>
      <c r="U208" s="41"/>
      <c r="V208" s="12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</row>
    <row r="209" spans="1:74" ht="19">
      <c r="A209" s="14">
        <v>206</v>
      </c>
      <c r="B209" s="37"/>
      <c r="C209" s="40"/>
      <c r="D209" s="41"/>
      <c r="E209" s="15" t="s">
        <v>10</v>
      </c>
      <c r="F209" s="43"/>
      <c r="G209" s="41"/>
      <c r="H209" s="16" t="str">
        <f t="shared" si="0"/>
        <v/>
      </c>
      <c r="I209" s="43"/>
      <c r="J209" s="17" t="str">
        <f t="shared" si="1"/>
        <v/>
      </c>
      <c r="K209" s="14" t="str">
        <f t="shared" si="2"/>
        <v/>
      </c>
      <c r="L209" s="18" t="str">
        <f>IF(K209="","",K209/SUMMARY!$D$1)</f>
        <v/>
      </c>
      <c r="M209" s="43"/>
      <c r="N209" s="19" t="str">
        <f t="shared" si="3"/>
        <v/>
      </c>
      <c r="O209" s="14" t="str">
        <f t="shared" si="4"/>
        <v/>
      </c>
      <c r="P209" s="33" t="str">
        <f t="shared" si="7"/>
        <v/>
      </c>
      <c r="Q209" s="43"/>
      <c r="R209" s="19" t="str">
        <f t="shared" si="5"/>
        <v/>
      </c>
      <c r="S209" s="93" t="str">
        <f t="shared" si="6"/>
        <v/>
      </c>
      <c r="T209" s="43"/>
      <c r="U209" s="41"/>
      <c r="V209" s="12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</row>
    <row r="210" spans="1:74" ht="19">
      <c r="A210" s="14">
        <v>207</v>
      </c>
      <c r="B210" s="37"/>
      <c r="C210" s="40"/>
      <c r="D210" s="41"/>
      <c r="E210" s="15" t="s">
        <v>10</v>
      </c>
      <c r="F210" s="43"/>
      <c r="G210" s="41"/>
      <c r="H210" s="16" t="str">
        <f t="shared" si="0"/>
        <v/>
      </c>
      <c r="I210" s="43"/>
      <c r="J210" s="17" t="str">
        <f t="shared" si="1"/>
        <v/>
      </c>
      <c r="K210" s="14" t="str">
        <f t="shared" si="2"/>
        <v/>
      </c>
      <c r="L210" s="18" t="str">
        <f>IF(K210="","",K210/SUMMARY!$D$1)</f>
        <v/>
      </c>
      <c r="M210" s="43"/>
      <c r="N210" s="19" t="str">
        <f t="shared" si="3"/>
        <v/>
      </c>
      <c r="O210" s="14" t="str">
        <f t="shared" si="4"/>
        <v/>
      </c>
      <c r="P210" s="33" t="str">
        <f t="shared" si="7"/>
        <v/>
      </c>
      <c r="Q210" s="43"/>
      <c r="R210" s="19" t="str">
        <f t="shared" si="5"/>
        <v/>
      </c>
      <c r="S210" s="93" t="str">
        <f t="shared" si="6"/>
        <v/>
      </c>
      <c r="T210" s="43"/>
      <c r="U210" s="41"/>
      <c r="V210" s="12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</row>
    <row r="211" spans="1:74" ht="19">
      <c r="A211" s="14">
        <v>208</v>
      </c>
      <c r="B211" s="37"/>
      <c r="C211" s="40"/>
      <c r="D211" s="41"/>
      <c r="E211" s="15" t="s">
        <v>10</v>
      </c>
      <c r="F211" s="43"/>
      <c r="G211" s="41"/>
      <c r="H211" s="16" t="str">
        <f t="shared" si="0"/>
        <v/>
      </c>
      <c r="I211" s="43"/>
      <c r="J211" s="17" t="str">
        <f t="shared" si="1"/>
        <v/>
      </c>
      <c r="K211" s="14" t="str">
        <f t="shared" si="2"/>
        <v/>
      </c>
      <c r="L211" s="18" t="str">
        <f>IF(K211="","",K211/SUMMARY!$D$1)</f>
        <v/>
      </c>
      <c r="M211" s="43"/>
      <c r="N211" s="19" t="str">
        <f t="shared" si="3"/>
        <v/>
      </c>
      <c r="O211" s="14" t="str">
        <f t="shared" si="4"/>
        <v/>
      </c>
      <c r="P211" s="33" t="str">
        <f t="shared" si="7"/>
        <v/>
      </c>
      <c r="Q211" s="43"/>
      <c r="R211" s="19" t="str">
        <f t="shared" si="5"/>
        <v/>
      </c>
      <c r="S211" s="93" t="str">
        <f t="shared" si="6"/>
        <v/>
      </c>
      <c r="T211" s="43"/>
      <c r="U211" s="41"/>
      <c r="V211" s="12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</row>
    <row r="212" spans="1:74" ht="19">
      <c r="A212" s="14">
        <v>209</v>
      </c>
      <c r="B212" s="37"/>
      <c r="C212" s="40"/>
      <c r="D212" s="41"/>
      <c r="E212" s="15" t="s">
        <v>10</v>
      </c>
      <c r="F212" s="43"/>
      <c r="G212" s="41"/>
      <c r="H212" s="16" t="str">
        <f t="shared" si="0"/>
        <v/>
      </c>
      <c r="I212" s="43"/>
      <c r="J212" s="17" t="str">
        <f t="shared" si="1"/>
        <v/>
      </c>
      <c r="K212" s="14" t="str">
        <f t="shared" si="2"/>
        <v/>
      </c>
      <c r="L212" s="18" t="str">
        <f>IF(K212="","",K212/SUMMARY!$D$1)</f>
        <v/>
      </c>
      <c r="M212" s="43"/>
      <c r="N212" s="19" t="str">
        <f t="shared" si="3"/>
        <v/>
      </c>
      <c r="O212" s="14" t="str">
        <f t="shared" si="4"/>
        <v/>
      </c>
      <c r="P212" s="33" t="str">
        <f t="shared" si="7"/>
        <v/>
      </c>
      <c r="Q212" s="43"/>
      <c r="R212" s="19" t="str">
        <f t="shared" si="5"/>
        <v/>
      </c>
      <c r="S212" s="93" t="str">
        <f t="shared" si="6"/>
        <v/>
      </c>
      <c r="T212" s="43"/>
      <c r="U212" s="41"/>
      <c r="V212" s="12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</row>
    <row r="213" spans="1:74" ht="19">
      <c r="A213" s="14">
        <v>210</v>
      </c>
      <c r="B213" s="37"/>
      <c r="C213" s="40"/>
      <c r="D213" s="41"/>
      <c r="E213" s="15" t="s">
        <v>10</v>
      </c>
      <c r="F213" s="43"/>
      <c r="G213" s="41"/>
      <c r="H213" s="16" t="str">
        <f t="shared" si="0"/>
        <v/>
      </c>
      <c r="I213" s="43"/>
      <c r="J213" s="17" t="str">
        <f t="shared" si="1"/>
        <v/>
      </c>
      <c r="K213" s="14" t="str">
        <f t="shared" si="2"/>
        <v/>
      </c>
      <c r="L213" s="18" t="str">
        <f>IF(K213="","",K213/SUMMARY!$D$1)</f>
        <v/>
      </c>
      <c r="M213" s="43"/>
      <c r="N213" s="19" t="str">
        <f t="shared" si="3"/>
        <v/>
      </c>
      <c r="O213" s="14" t="str">
        <f t="shared" si="4"/>
        <v/>
      </c>
      <c r="P213" s="33" t="str">
        <f t="shared" si="7"/>
        <v/>
      </c>
      <c r="Q213" s="43"/>
      <c r="R213" s="19" t="str">
        <f t="shared" si="5"/>
        <v/>
      </c>
      <c r="S213" s="93" t="str">
        <f t="shared" si="6"/>
        <v/>
      </c>
      <c r="T213" s="43"/>
      <c r="U213" s="41"/>
      <c r="V213" s="12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</row>
    <row r="214" spans="1:74" ht="19">
      <c r="A214" s="14">
        <v>211</v>
      </c>
      <c r="B214" s="37"/>
      <c r="C214" s="40"/>
      <c r="D214" s="41"/>
      <c r="E214" s="15" t="s">
        <v>10</v>
      </c>
      <c r="F214" s="43"/>
      <c r="G214" s="41"/>
      <c r="H214" s="16" t="str">
        <f t="shared" si="0"/>
        <v/>
      </c>
      <c r="I214" s="43"/>
      <c r="J214" s="17" t="str">
        <f t="shared" si="1"/>
        <v/>
      </c>
      <c r="K214" s="14" t="str">
        <f t="shared" si="2"/>
        <v/>
      </c>
      <c r="L214" s="18" t="str">
        <f>IF(K214="","",K214/SUMMARY!$D$1)</f>
        <v/>
      </c>
      <c r="M214" s="43"/>
      <c r="N214" s="19" t="str">
        <f t="shared" si="3"/>
        <v/>
      </c>
      <c r="O214" s="14" t="str">
        <f t="shared" si="4"/>
        <v/>
      </c>
      <c r="P214" s="33" t="str">
        <f t="shared" si="7"/>
        <v/>
      </c>
      <c r="Q214" s="43"/>
      <c r="R214" s="19" t="str">
        <f t="shared" si="5"/>
        <v/>
      </c>
      <c r="S214" s="93" t="str">
        <f t="shared" si="6"/>
        <v/>
      </c>
      <c r="T214" s="43"/>
      <c r="U214" s="41"/>
      <c r="V214" s="12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</row>
    <row r="215" spans="1:74" ht="19">
      <c r="A215" s="14">
        <v>212</v>
      </c>
      <c r="B215" s="37"/>
      <c r="C215" s="40"/>
      <c r="D215" s="41"/>
      <c r="E215" s="15" t="s">
        <v>10</v>
      </c>
      <c r="F215" s="43"/>
      <c r="G215" s="41"/>
      <c r="H215" s="16" t="str">
        <f t="shared" si="0"/>
        <v/>
      </c>
      <c r="I215" s="43"/>
      <c r="J215" s="17" t="str">
        <f t="shared" si="1"/>
        <v/>
      </c>
      <c r="K215" s="14" t="str">
        <f t="shared" si="2"/>
        <v/>
      </c>
      <c r="L215" s="18" t="str">
        <f>IF(K215="","",K215/SUMMARY!$D$1)</f>
        <v/>
      </c>
      <c r="M215" s="43"/>
      <c r="N215" s="19" t="str">
        <f t="shared" si="3"/>
        <v/>
      </c>
      <c r="O215" s="14" t="str">
        <f t="shared" si="4"/>
        <v/>
      </c>
      <c r="P215" s="33" t="str">
        <f t="shared" si="7"/>
        <v/>
      </c>
      <c r="Q215" s="43"/>
      <c r="R215" s="19" t="str">
        <f t="shared" si="5"/>
        <v/>
      </c>
      <c r="S215" s="93" t="str">
        <f t="shared" si="6"/>
        <v/>
      </c>
      <c r="T215" s="43"/>
      <c r="U215" s="41"/>
      <c r="V215" s="12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</row>
    <row r="216" spans="1:74" ht="19">
      <c r="A216" s="14">
        <v>213</v>
      </c>
      <c r="B216" s="37"/>
      <c r="C216" s="40"/>
      <c r="D216" s="41"/>
      <c r="E216" s="15" t="s">
        <v>10</v>
      </c>
      <c r="F216" s="43"/>
      <c r="G216" s="41"/>
      <c r="H216" s="16" t="str">
        <f t="shared" si="0"/>
        <v/>
      </c>
      <c r="I216" s="43"/>
      <c r="J216" s="17" t="str">
        <f t="shared" si="1"/>
        <v/>
      </c>
      <c r="K216" s="14" t="str">
        <f t="shared" si="2"/>
        <v/>
      </c>
      <c r="L216" s="18" t="str">
        <f>IF(K216="","",K216/SUMMARY!$D$1)</f>
        <v/>
      </c>
      <c r="M216" s="43"/>
      <c r="N216" s="19" t="str">
        <f t="shared" si="3"/>
        <v/>
      </c>
      <c r="O216" s="14" t="str">
        <f t="shared" si="4"/>
        <v/>
      </c>
      <c r="P216" s="33" t="str">
        <f t="shared" si="7"/>
        <v/>
      </c>
      <c r="Q216" s="43"/>
      <c r="R216" s="19" t="str">
        <f t="shared" si="5"/>
        <v/>
      </c>
      <c r="S216" s="93" t="str">
        <f t="shared" si="6"/>
        <v/>
      </c>
      <c r="T216" s="43"/>
      <c r="U216" s="41"/>
      <c r="V216" s="12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</row>
    <row r="217" spans="1:74" ht="19">
      <c r="A217" s="14">
        <v>214</v>
      </c>
      <c r="B217" s="37"/>
      <c r="C217" s="40"/>
      <c r="D217" s="41"/>
      <c r="E217" s="15" t="s">
        <v>10</v>
      </c>
      <c r="F217" s="43"/>
      <c r="G217" s="41"/>
      <c r="H217" s="16" t="str">
        <f t="shared" si="0"/>
        <v/>
      </c>
      <c r="I217" s="43"/>
      <c r="J217" s="17" t="str">
        <f t="shared" si="1"/>
        <v/>
      </c>
      <c r="K217" s="14" t="str">
        <f t="shared" si="2"/>
        <v/>
      </c>
      <c r="L217" s="18" t="str">
        <f>IF(K217="","",K217/SUMMARY!$D$1)</f>
        <v/>
      </c>
      <c r="M217" s="43"/>
      <c r="N217" s="19" t="str">
        <f t="shared" si="3"/>
        <v/>
      </c>
      <c r="O217" s="14" t="str">
        <f t="shared" si="4"/>
        <v/>
      </c>
      <c r="P217" s="33" t="str">
        <f t="shared" si="7"/>
        <v/>
      </c>
      <c r="Q217" s="43"/>
      <c r="R217" s="19" t="str">
        <f t="shared" si="5"/>
        <v/>
      </c>
      <c r="S217" s="93" t="str">
        <f t="shared" si="6"/>
        <v/>
      </c>
      <c r="T217" s="43"/>
      <c r="U217" s="41"/>
      <c r="V217" s="12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</row>
    <row r="218" spans="1:74" ht="19">
      <c r="A218" s="14">
        <v>215</v>
      </c>
      <c r="B218" s="37"/>
      <c r="C218" s="40"/>
      <c r="D218" s="41"/>
      <c r="E218" s="15" t="s">
        <v>10</v>
      </c>
      <c r="F218" s="43"/>
      <c r="G218" s="41"/>
      <c r="H218" s="16" t="str">
        <f t="shared" si="0"/>
        <v/>
      </c>
      <c r="I218" s="43"/>
      <c r="J218" s="17" t="str">
        <f t="shared" si="1"/>
        <v/>
      </c>
      <c r="K218" s="14" t="str">
        <f t="shared" si="2"/>
        <v/>
      </c>
      <c r="L218" s="18" t="str">
        <f>IF(K218="","",K218/SUMMARY!$D$1)</f>
        <v/>
      </c>
      <c r="M218" s="43"/>
      <c r="N218" s="19" t="str">
        <f t="shared" si="3"/>
        <v/>
      </c>
      <c r="O218" s="14" t="str">
        <f t="shared" si="4"/>
        <v/>
      </c>
      <c r="P218" s="33" t="str">
        <f t="shared" si="7"/>
        <v/>
      </c>
      <c r="Q218" s="43"/>
      <c r="R218" s="19" t="str">
        <f t="shared" si="5"/>
        <v/>
      </c>
      <c r="S218" s="93" t="str">
        <f t="shared" si="6"/>
        <v/>
      </c>
      <c r="T218" s="43"/>
      <c r="U218" s="41"/>
      <c r="V218" s="12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</row>
    <row r="219" spans="1:74" ht="19">
      <c r="A219" s="14">
        <v>216</v>
      </c>
      <c r="B219" s="37"/>
      <c r="C219" s="40"/>
      <c r="D219" s="41"/>
      <c r="E219" s="15" t="s">
        <v>10</v>
      </c>
      <c r="F219" s="43"/>
      <c r="G219" s="41"/>
      <c r="H219" s="16" t="str">
        <f t="shared" si="0"/>
        <v/>
      </c>
      <c r="I219" s="43"/>
      <c r="J219" s="17" t="str">
        <f t="shared" si="1"/>
        <v/>
      </c>
      <c r="K219" s="14" t="str">
        <f t="shared" si="2"/>
        <v/>
      </c>
      <c r="L219" s="18" t="str">
        <f>IF(K219="","",K219/SUMMARY!$D$1)</f>
        <v/>
      </c>
      <c r="M219" s="43"/>
      <c r="N219" s="19" t="str">
        <f t="shared" si="3"/>
        <v/>
      </c>
      <c r="O219" s="14" t="str">
        <f t="shared" si="4"/>
        <v/>
      </c>
      <c r="P219" s="33" t="str">
        <f t="shared" si="7"/>
        <v/>
      </c>
      <c r="Q219" s="43"/>
      <c r="R219" s="19" t="str">
        <f t="shared" si="5"/>
        <v/>
      </c>
      <c r="S219" s="93" t="str">
        <f t="shared" si="6"/>
        <v/>
      </c>
      <c r="T219" s="43"/>
      <c r="U219" s="41"/>
      <c r="V219" s="12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</row>
    <row r="220" spans="1:74" ht="19">
      <c r="A220" s="14">
        <v>217</v>
      </c>
      <c r="B220" s="37"/>
      <c r="C220" s="40"/>
      <c r="D220" s="41"/>
      <c r="E220" s="15" t="s">
        <v>10</v>
      </c>
      <c r="F220" s="43"/>
      <c r="G220" s="41"/>
      <c r="H220" s="16" t="str">
        <f t="shared" si="0"/>
        <v/>
      </c>
      <c r="I220" s="43"/>
      <c r="J220" s="17" t="str">
        <f t="shared" si="1"/>
        <v/>
      </c>
      <c r="K220" s="14" t="str">
        <f t="shared" si="2"/>
        <v/>
      </c>
      <c r="L220" s="18" t="str">
        <f>IF(K220="","",K220/SUMMARY!$D$1)</f>
        <v/>
      </c>
      <c r="M220" s="43"/>
      <c r="N220" s="19" t="str">
        <f t="shared" si="3"/>
        <v/>
      </c>
      <c r="O220" s="14" t="str">
        <f t="shared" si="4"/>
        <v/>
      </c>
      <c r="P220" s="33" t="str">
        <f t="shared" si="7"/>
        <v/>
      </c>
      <c r="Q220" s="43"/>
      <c r="R220" s="19" t="str">
        <f t="shared" si="5"/>
        <v/>
      </c>
      <c r="S220" s="93" t="str">
        <f t="shared" si="6"/>
        <v/>
      </c>
      <c r="T220" s="43"/>
      <c r="U220" s="41"/>
      <c r="V220" s="12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</row>
    <row r="221" spans="1:74" ht="19">
      <c r="A221" s="14">
        <v>218</v>
      </c>
      <c r="B221" s="37"/>
      <c r="C221" s="40"/>
      <c r="D221" s="41"/>
      <c r="E221" s="15" t="s">
        <v>10</v>
      </c>
      <c r="F221" s="43"/>
      <c r="G221" s="41"/>
      <c r="H221" s="16" t="str">
        <f t="shared" si="0"/>
        <v/>
      </c>
      <c r="I221" s="43"/>
      <c r="J221" s="17" t="str">
        <f t="shared" si="1"/>
        <v/>
      </c>
      <c r="K221" s="14" t="str">
        <f t="shared" si="2"/>
        <v/>
      </c>
      <c r="L221" s="18" t="str">
        <f>IF(K221="","",K221/SUMMARY!$D$1)</f>
        <v/>
      </c>
      <c r="M221" s="43"/>
      <c r="N221" s="19" t="str">
        <f t="shared" si="3"/>
        <v/>
      </c>
      <c r="O221" s="14" t="str">
        <f t="shared" si="4"/>
        <v/>
      </c>
      <c r="P221" s="33" t="str">
        <f t="shared" si="7"/>
        <v/>
      </c>
      <c r="Q221" s="43"/>
      <c r="R221" s="19" t="str">
        <f t="shared" si="5"/>
        <v/>
      </c>
      <c r="S221" s="93" t="str">
        <f t="shared" si="6"/>
        <v/>
      </c>
      <c r="T221" s="43"/>
      <c r="U221" s="41"/>
      <c r="V221" s="12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</row>
    <row r="222" spans="1:74" ht="19">
      <c r="A222" s="14">
        <v>219</v>
      </c>
      <c r="B222" s="37"/>
      <c r="C222" s="40"/>
      <c r="D222" s="41"/>
      <c r="E222" s="15" t="s">
        <v>10</v>
      </c>
      <c r="F222" s="43"/>
      <c r="G222" s="41"/>
      <c r="H222" s="16" t="str">
        <f t="shared" si="0"/>
        <v/>
      </c>
      <c r="I222" s="43"/>
      <c r="J222" s="17" t="str">
        <f t="shared" si="1"/>
        <v/>
      </c>
      <c r="K222" s="14" t="str">
        <f t="shared" si="2"/>
        <v/>
      </c>
      <c r="L222" s="18" t="str">
        <f>IF(K222="","",K222/SUMMARY!$D$1)</f>
        <v/>
      </c>
      <c r="M222" s="43"/>
      <c r="N222" s="19" t="str">
        <f t="shared" si="3"/>
        <v/>
      </c>
      <c r="O222" s="14" t="str">
        <f t="shared" si="4"/>
        <v/>
      </c>
      <c r="P222" s="33" t="str">
        <f t="shared" si="7"/>
        <v/>
      </c>
      <c r="Q222" s="43"/>
      <c r="R222" s="19" t="str">
        <f t="shared" si="5"/>
        <v/>
      </c>
      <c r="S222" s="93" t="str">
        <f t="shared" si="6"/>
        <v/>
      </c>
      <c r="T222" s="43"/>
      <c r="U222" s="41"/>
      <c r="V222" s="12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</row>
    <row r="223" spans="1:74" ht="19">
      <c r="A223" s="14">
        <v>220</v>
      </c>
      <c r="B223" s="37"/>
      <c r="C223" s="40"/>
      <c r="D223" s="41"/>
      <c r="E223" s="15" t="s">
        <v>10</v>
      </c>
      <c r="F223" s="43"/>
      <c r="G223" s="41"/>
      <c r="H223" s="16" t="str">
        <f t="shared" si="0"/>
        <v/>
      </c>
      <c r="I223" s="43"/>
      <c r="J223" s="17" t="str">
        <f t="shared" si="1"/>
        <v/>
      </c>
      <c r="K223" s="14" t="str">
        <f t="shared" si="2"/>
        <v/>
      </c>
      <c r="L223" s="18" t="str">
        <f>IF(K223="","",K223/SUMMARY!$D$1)</f>
        <v/>
      </c>
      <c r="M223" s="43"/>
      <c r="N223" s="19" t="str">
        <f t="shared" si="3"/>
        <v/>
      </c>
      <c r="O223" s="14" t="str">
        <f t="shared" si="4"/>
        <v/>
      </c>
      <c r="P223" s="33" t="str">
        <f t="shared" si="7"/>
        <v/>
      </c>
      <c r="Q223" s="43"/>
      <c r="R223" s="19" t="str">
        <f t="shared" si="5"/>
        <v/>
      </c>
      <c r="S223" s="93" t="str">
        <f t="shared" si="6"/>
        <v/>
      </c>
      <c r="T223" s="43"/>
      <c r="U223" s="41"/>
      <c r="V223" s="12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</row>
    <row r="224" spans="1:74" ht="19">
      <c r="A224" s="14">
        <v>221</v>
      </c>
      <c r="B224" s="37"/>
      <c r="C224" s="40"/>
      <c r="D224" s="41"/>
      <c r="E224" s="15" t="s">
        <v>10</v>
      </c>
      <c r="F224" s="43"/>
      <c r="G224" s="41"/>
      <c r="H224" s="16" t="str">
        <f t="shared" si="0"/>
        <v/>
      </c>
      <c r="I224" s="43"/>
      <c r="J224" s="17" t="str">
        <f t="shared" si="1"/>
        <v/>
      </c>
      <c r="K224" s="14" t="str">
        <f t="shared" si="2"/>
        <v/>
      </c>
      <c r="L224" s="18" t="str">
        <f>IF(K224="","",K224/SUMMARY!$D$1)</f>
        <v/>
      </c>
      <c r="M224" s="43"/>
      <c r="N224" s="19" t="str">
        <f t="shared" si="3"/>
        <v/>
      </c>
      <c r="O224" s="14" t="str">
        <f t="shared" si="4"/>
        <v/>
      </c>
      <c r="P224" s="33" t="str">
        <f t="shared" si="7"/>
        <v/>
      </c>
      <c r="Q224" s="43"/>
      <c r="R224" s="19" t="str">
        <f t="shared" si="5"/>
        <v/>
      </c>
      <c r="S224" s="93" t="str">
        <f t="shared" si="6"/>
        <v/>
      </c>
      <c r="T224" s="43"/>
      <c r="U224" s="41"/>
      <c r="V224" s="12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</row>
    <row r="225" spans="1:74" ht="19">
      <c r="A225" s="14">
        <v>222</v>
      </c>
      <c r="B225" s="37"/>
      <c r="C225" s="40"/>
      <c r="D225" s="41"/>
      <c r="E225" s="15" t="s">
        <v>10</v>
      </c>
      <c r="F225" s="43"/>
      <c r="G225" s="41"/>
      <c r="H225" s="16" t="str">
        <f t="shared" si="0"/>
        <v/>
      </c>
      <c r="I225" s="43"/>
      <c r="J225" s="17" t="str">
        <f t="shared" si="1"/>
        <v/>
      </c>
      <c r="K225" s="14" t="str">
        <f t="shared" si="2"/>
        <v/>
      </c>
      <c r="L225" s="18" t="str">
        <f>IF(K225="","",K225/SUMMARY!$D$1)</f>
        <v/>
      </c>
      <c r="M225" s="43"/>
      <c r="N225" s="19" t="str">
        <f t="shared" si="3"/>
        <v/>
      </c>
      <c r="O225" s="14" t="str">
        <f t="shared" si="4"/>
        <v/>
      </c>
      <c r="P225" s="33" t="str">
        <f t="shared" si="7"/>
        <v/>
      </c>
      <c r="Q225" s="43"/>
      <c r="R225" s="19" t="str">
        <f t="shared" si="5"/>
        <v/>
      </c>
      <c r="S225" s="93" t="str">
        <f t="shared" si="6"/>
        <v/>
      </c>
      <c r="T225" s="43"/>
      <c r="U225" s="41"/>
      <c r="V225" s="12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</row>
    <row r="226" spans="1:74" ht="19">
      <c r="A226" s="14">
        <v>223</v>
      </c>
      <c r="B226" s="37"/>
      <c r="C226" s="40"/>
      <c r="D226" s="41"/>
      <c r="E226" s="15" t="s">
        <v>10</v>
      </c>
      <c r="F226" s="43"/>
      <c r="G226" s="41"/>
      <c r="H226" s="16" t="str">
        <f t="shared" si="0"/>
        <v/>
      </c>
      <c r="I226" s="43"/>
      <c r="J226" s="17" t="str">
        <f t="shared" si="1"/>
        <v/>
      </c>
      <c r="K226" s="14" t="str">
        <f t="shared" si="2"/>
        <v/>
      </c>
      <c r="L226" s="18" t="str">
        <f>IF(K226="","",K226/SUMMARY!$D$1)</f>
        <v/>
      </c>
      <c r="M226" s="43"/>
      <c r="N226" s="19" t="str">
        <f t="shared" si="3"/>
        <v/>
      </c>
      <c r="O226" s="14" t="str">
        <f t="shared" si="4"/>
        <v/>
      </c>
      <c r="P226" s="33" t="str">
        <f t="shared" si="7"/>
        <v/>
      </c>
      <c r="Q226" s="43"/>
      <c r="R226" s="19" t="str">
        <f t="shared" si="5"/>
        <v/>
      </c>
      <c r="S226" s="93" t="str">
        <f t="shared" si="6"/>
        <v/>
      </c>
      <c r="T226" s="43"/>
      <c r="U226" s="41"/>
      <c r="V226" s="12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</row>
    <row r="227" spans="1:74" ht="19">
      <c r="A227" s="14">
        <v>224</v>
      </c>
      <c r="B227" s="37"/>
      <c r="C227" s="40"/>
      <c r="D227" s="41"/>
      <c r="E227" s="15" t="s">
        <v>10</v>
      </c>
      <c r="F227" s="43"/>
      <c r="G227" s="41"/>
      <c r="H227" s="16" t="str">
        <f t="shared" si="0"/>
        <v/>
      </c>
      <c r="I227" s="43"/>
      <c r="J227" s="17" t="str">
        <f t="shared" si="1"/>
        <v/>
      </c>
      <c r="K227" s="14" t="str">
        <f t="shared" si="2"/>
        <v/>
      </c>
      <c r="L227" s="18" t="str">
        <f>IF(K227="","",K227/SUMMARY!$D$1)</f>
        <v/>
      </c>
      <c r="M227" s="43"/>
      <c r="N227" s="19" t="str">
        <f t="shared" si="3"/>
        <v/>
      </c>
      <c r="O227" s="14" t="str">
        <f t="shared" si="4"/>
        <v/>
      </c>
      <c r="P227" s="33" t="str">
        <f t="shared" si="7"/>
        <v/>
      </c>
      <c r="Q227" s="43"/>
      <c r="R227" s="19" t="str">
        <f t="shared" si="5"/>
        <v/>
      </c>
      <c r="S227" s="93" t="str">
        <f t="shared" si="6"/>
        <v/>
      </c>
      <c r="T227" s="43"/>
      <c r="U227" s="41"/>
      <c r="V227" s="12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</row>
    <row r="228" spans="1:74" ht="19">
      <c r="A228" s="14">
        <v>225</v>
      </c>
      <c r="B228" s="37"/>
      <c r="C228" s="40"/>
      <c r="D228" s="41"/>
      <c r="E228" s="15" t="s">
        <v>10</v>
      </c>
      <c r="F228" s="43"/>
      <c r="G228" s="41"/>
      <c r="H228" s="16" t="str">
        <f t="shared" si="0"/>
        <v/>
      </c>
      <c r="I228" s="43"/>
      <c r="J228" s="17" t="str">
        <f t="shared" si="1"/>
        <v/>
      </c>
      <c r="K228" s="14" t="str">
        <f t="shared" si="2"/>
        <v/>
      </c>
      <c r="L228" s="18" t="str">
        <f>IF(K228="","",K228/SUMMARY!$D$1)</f>
        <v/>
      </c>
      <c r="M228" s="43"/>
      <c r="N228" s="19" t="str">
        <f t="shared" si="3"/>
        <v/>
      </c>
      <c r="O228" s="14" t="str">
        <f t="shared" si="4"/>
        <v/>
      </c>
      <c r="P228" s="33" t="str">
        <f t="shared" si="7"/>
        <v/>
      </c>
      <c r="Q228" s="43"/>
      <c r="R228" s="19" t="str">
        <f t="shared" si="5"/>
        <v/>
      </c>
      <c r="S228" s="93" t="str">
        <f t="shared" si="6"/>
        <v/>
      </c>
      <c r="T228" s="43"/>
      <c r="U228" s="41"/>
      <c r="V228" s="12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</row>
    <row r="229" spans="1:74" ht="19">
      <c r="A229" s="14">
        <v>226</v>
      </c>
      <c r="B229" s="37"/>
      <c r="C229" s="40"/>
      <c r="D229" s="41"/>
      <c r="E229" s="15" t="s">
        <v>10</v>
      </c>
      <c r="F229" s="43"/>
      <c r="G229" s="41"/>
      <c r="H229" s="16" t="str">
        <f t="shared" si="0"/>
        <v/>
      </c>
      <c r="I229" s="43"/>
      <c r="J229" s="17" t="str">
        <f t="shared" si="1"/>
        <v/>
      </c>
      <c r="K229" s="14" t="str">
        <f t="shared" si="2"/>
        <v/>
      </c>
      <c r="L229" s="18" t="str">
        <f>IF(K229="","",K229/SUMMARY!$D$1)</f>
        <v/>
      </c>
      <c r="M229" s="43"/>
      <c r="N229" s="19" t="str">
        <f t="shared" si="3"/>
        <v/>
      </c>
      <c r="O229" s="14" t="str">
        <f t="shared" si="4"/>
        <v/>
      </c>
      <c r="P229" s="33" t="str">
        <f t="shared" si="7"/>
        <v/>
      </c>
      <c r="Q229" s="43"/>
      <c r="R229" s="19" t="str">
        <f t="shared" si="5"/>
        <v/>
      </c>
      <c r="S229" s="93" t="str">
        <f t="shared" si="6"/>
        <v/>
      </c>
      <c r="T229" s="43"/>
      <c r="U229" s="41"/>
      <c r="V229" s="12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</row>
    <row r="230" spans="1:74" ht="19">
      <c r="A230" s="14">
        <v>227</v>
      </c>
      <c r="B230" s="37"/>
      <c r="C230" s="40"/>
      <c r="D230" s="41"/>
      <c r="E230" s="15" t="s">
        <v>10</v>
      </c>
      <c r="F230" s="43"/>
      <c r="G230" s="41"/>
      <c r="H230" s="16" t="str">
        <f t="shared" si="0"/>
        <v/>
      </c>
      <c r="I230" s="43"/>
      <c r="J230" s="17" t="str">
        <f t="shared" si="1"/>
        <v/>
      </c>
      <c r="K230" s="14" t="str">
        <f t="shared" si="2"/>
        <v/>
      </c>
      <c r="L230" s="18" t="str">
        <f>IF(K230="","",K230/SUMMARY!$D$1)</f>
        <v/>
      </c>
      <c r="M230" s="43"/>
      <c r="N230" s="19" t="str">
        <f t="shared" si="3"/>
        <v/>
      </c>
      <c r="O230" s="14" t="str">
        <f t="shared" si="4"/>
        <v/>
      </c>
      <c r="P230" s="33" t="str">
        <f t="shared" si="7"/>
        <v/>
      </c>
      <c r="Q230" s="43"/>
      <c r="R230" s="19" t="str">
        <f t="shared" si="5"/>
        <v/>
      </c>
      <c r="S230" s="93" t="str">
        <f t="shared" si="6"/>
        <v/>
      </c>
      <c r="T230" s="43"/>
      <c r="U230" s="41"/>
      <c r="V230" s="12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</row>
    <row r="231" spans="1:74" ht="19">
      <c r="A231" s="14">
        <v>228</v>
      </c>
      <c r="B231" s="37"/>
      <c r="C231" s="40"/>
      <c r="D231" s="41"/>
      <c r="E231" s="15" t="s">
        <v>10</v>
      </c>
      <c r="F231" s="43"/>
      <c r="G231" s="41"/>
      <c r="H231" s="16" t="str">
        <f t="shared" si="0"/>
        <v/>
      </c>
      <c r="I231" s="43"/>
      <c r="J231" s="17" t="str">
        <f t="shared" si="1"/>
        <v/>
      </c>
      <c r="K231" s="14" t="str">
        <f t="shared" si="2"/>
        <v/>
      </c>
      <c r="L231" s="18" t="str">
        <f>IF(K231="","",K231/SUMMARY!$D$1)</f>
        <v/>
      </c>
      <c r="M231" s="43"/>
      <c r="N231" s="19" t="str">
        <f t="shared" si="3"/>
        <v/>
      </c>
      <c r="O231" s="14" t="str">
        <f t="shared" si="4"/>
        <v/>
      </c>
      <c r="P231" s="33" t="str">
        <f t="shared" si="7"/>
        <v/>
      </c>
      <c r="Q231" s="43"/>
      <c r="R231" s="19" t="str">
        <f t="shared" si="5"/>
        <v/>
      </c>
      <c r="S231" s="93" t="str">
        <f t="shared" si="6"/>
        <v/>
      </c>
      <c r="T231" s="43"/>
      <c r="U231" s="41"/>
      <c r="V231" s="12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</row>
    <row r="232" spans="1:74" ht="19">
      <c r="A232" s="14">
        <v>229</v>
      </c>
      <c r="B232" s="37"/>
      <c r="C232" s="40"/>
      <c r="D232" s="41"/>
      <c r="E232" s="15" t="s">
        <v>10</v>
      </c>
      <c r="F232" s="43"/>
      <c r="G232" s="41"/>
      <c r="H232" s="16" t="str">
        <f t="shared" si="0"/>
        <v/>
      </c>
      <c r="I232" s="43"/>
      <c r="J232" s="17" t="str">
        <f t="shared" si="1"/>
        <v/>
      </c>
      <c r="K232" s="14" t="str">
        <f t="shared" si="2"/>
        <v/>
      </c>
      <c r="L232" s="18" t="str">
        <f>IF(K232="","",K232/SUMMARY!$D$1)</f>
        <v/>
      </c>
      <c r="M232" s="43"/>
      <c r="N232" s="19" t="str">
        <f t="shared" si="3"/>
        <v/>
      </c>
      <c r="O232" s="14" t="str">
        <f t="shared" si="4"/>
        <v/>
      </c>
      <c r="P232" s="33" t="str">
        <f t="shared" si="7"/>
        <v/>
      </c>
      <c r="Q232" s="43"/>
      <c r="R232" s="19" t="str">
        <f t="shared" si="5"/>
        <v/>
      </c>
      <c r="S232" s="93" t="str">
        <f t="shared" si="6"/>
        <v/>
      </c>
      <c r="T232" s="43"/>
      <c r="U232" s="41"/>
      <c r="V232" s="12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</row>
    <row r="233" spans="1:74" ht="19">
      <c r="A233" s="14">
        <v>230</v>
      </c>
      <c r="B233" s="37"/>
      <c r="C233" s="40"/>
      <c r="D233" s="41"/>
      <c r="E233" s="15" t="s">
        <v>10</v>
      </c>
      <c r="F233" s="43"/>
      <c r="G233" s="41"/>
      <c r="H233" s="16" t="str">
        <f t="shared" si="0"/>
        <v/>
      </c>
      <c r="I233" s="43"/>
      <c r="J233" s="17" t="str">
        <f t="shared" si="1"/>
        <v/>
      </c>
      <c r="K233" s="14" t="str">
        <f t="shared" si="2"/>
        <v/>
      </c>
      <c r="L233" s="18" t="str">
        <f>IF(K233="","",K233/SUMMARY!$D$1)</f>
        <v/>
      </c>
      <c r="M233" s="43"/>
      <c r="N233" s="19" t="str">
        <f t="shared" si="3"/>
        <v/>
      </c>
      <c r="O233" s="14" t="str">
        <f t="shared" si="4"/>
        <v/>
      </c>
      <c r="P233" s="33" t="str">
        <f t="shared" si="7"/>
        <v/>
      </c>
      <c r="Q233" s="43"/>
      <c r="R233" s="19" t="str">
        <f t="shared" si="5"/>
        <v/>
      </c>
      <c r="S233" s="93" t="str">
        <f t="shared" si="6"/>
        <v/>
      </c>
      <c r="T233" s="43"/>
      <c r="U233" s="41"/>
      <c r="V233" s="12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</row>
    <row r="234" spans="1:74" ht="19">
      <c r="A234" s="14">
        <v>231</v>
      </c>
      <c r="B234" s="37"/>
      <c r="C234" s="40"/>
      <c r="D234" s="41"/>
      <c r="E234" s="15" t="s">
        <v>10</v>
      </c>
      <c r="F234" s="43"/>
      <c r="G234" s="41"/>
      <c r="H234" s="16" t="str">
        <f t="shared" si="0"/>
        <v/>
      </c>
      <c r="I234" s="43"/>
      <c r="J234" s="17" t="str">
        <f t="shared" si="1"/>
        <v/>
      </c>
      <c r="K234" s="14" t="str">
        <f t="shared" si="2"/>
        <v/>
      </c>
      <c r="L234" s="18" t="str">
        <f>IF(K234="","",K234/SUMMARY!$D$1)</f>
        <v/>
      </c>
      <c r="M234" s="43"/>
      <c r="N234" s="19" t="str">
        <f t="shared" si="3"/>
        <v/>
      </c>
      <c r="O234" s="14" t="str">
        <f t="shared" si="4"/>
        <v/>
      </c>
      <c r="P234" s="33" t="str">
        <f t="shared" si="7"/>
        <v/>
      </c>
      <c r="Q234" s="43"/>
      <c r="R234" s="19" t="str">
        <f t="shared" si="5"/>
        <v/>
      </c>
      <c r="S234" s="93" t="str">
        <f t="shared" si="6"/>
        <v/>
      </c>
      <c r="T234" s="43"/>
      <c r="U234" s="41"/>
      <c r="V234" s="12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</row>
    <row r="235" spans="1:74" ht="19">
      <c r="A235" s="14">
        <v>232</v>
      </c>
      <c r="B235" s="37"/>
      <c r="C235" s="40"/>
      <c r="D235" s="41"/>
      <c r="E235" s="15" t="s">
        <v>10</v>
      </c>
      <c r="F235" s="43"/>
      <c r="G235" s="41"/>
      <c r="H235" s="16" t="str">
        <f t="shared" si="0"/>
        <v/>
      </c>
      <c r="I235" s="43"/>
      <c r="J235" s="17" t="str">
        <f t="shared" si="1"/>
        <v/>
      </c>
      <c r="K235" s="14" t="str">
        <f t="shared" si="2"/>
        <v/>
      </c>
      <c r="L235" s="18" t="str">
        <f>IF(K235="","",K235/SUMMARY!$D$1)</f>
        <v/>
      </c>
      <c r="M235" s="43"/>
      <c r="N235" s="19" t="str">
        <f t="shared" si="3"/>
        <v/>
      </c>
      <c r="O235" s="14" t="str">
        <f t="shared" si="4"/>
        <v/>
      </c>
      <c r="P235" s="33" t="str">
        <f t="shared" si="7"/>
        <v/>
      </c>
      <c r="Q235" s="43"/>
      <c r="R235" s="19" t="str">
        <f t="shared" si="5"/>
        <v/>
      </c>
      <c r="S235" s="93" t="str">
        <f t="shared" si="6"/>
        <v/>
      </c>
      <c r="T235" s="43"/>
      <c r="U235" s="41"/>
      <c r="V235" s="12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</row>
    <row r="236" spans="1:74" ht="19">
      <c r="A236" s="14">
        <v>233</v>
      </c>
      <c r="B236" s="37"/>
      <c r="C236" s="40"/>
      <c r="D236" s="41"/>
      <c r="E236" s="15" t="s">
        <v>10</v>
      </c>
      <c r="F236" s="43"/>
      <c r="G236" s="41"/>
      <c r="H236" s="16" t="str">
        <f t="shared" si="0"/>
        <v/>
      </c>
      <c r="I236" s="43"/>
      <c r="J236" s="17" t="str">
        <f t="shared" si="1"/>
        <v/>
      </c>
      <c r="K236" s="14" t="str">
        <f t="shared" si="2"/>
        <v/>
      </c>
      <c r="L236" s="18" t="str">
        <f>IF(K236="","",K236/SUMMARY!$D$1)</f>
        <v/>
      </c>
      <c r="M236" s="43"/>
      <c r="N236" s="19" t="str">
        <f t="shared" si="3"/>
        <v/>
      </c>
      <c r="O236" s="14" t="str">
        <f t="shared" si="4"/>
        <v/>
      </c>
      <c r="P236" s="33" t="str">
        <f t="shared" si="7"/>
        <v/>
      </c>
      <c r="Q236" s="43"/>
      <c r="R236" s="19" t="str">
        <f t="shared" si="5"/>
        <v/>
      </c>
      <c r="S236" s="93" t="str">
        <f t="shared" si="6"/>
        <v/>
      </c>
      <c r="T236" s="43"/>
      <c r="U236" s="41"/>
      <c r="V236" s="12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</row>
    <row r="237" spans="1:74" ht="19">
      <c r="A237" s="14">
        <v>234</v>
      </c>
      <c r="B237" s="37"/>
      <c r="C237" s="40"/>
      <c r="D237" s="41"/>
      <c r="E237" s="15" t="s">
        <v>10</v>
      </c>
      <c r="F237" s="43"/>
      <c r="G237" s="41"/>
      <c r="H237" s="16" t="str">
        <f t="shared" si="0"/>
        <v/>
      </c>
      <c r="I237" s="43"/>
      <c r="J237" s="17" t="str">
        <f t="shared" si="1"/>
        <v/>
      </c>
      <c r="K237" s="14" t="str">
        <f t="shared" si="2"/>
        <v/>
      </c>
      <c r="L237" s="18" t="str">
        <f>IF(K237="","",K237/SUMMARY!$D$1)</f>
        <v/>
      </c>
      <c r="M237" s="43"/>
      <c r="N237" s="19" t="str">
        <f t="shared" si="3"/>
        <v/>
      </c>
      <c r="O237" s="14" t="str">
        <f t="shared" si="4"/>
        <v/>
      </c>
      <c r="P237" s="33" t="str">
        <f t="shared" si="7"/>
        <v/>
      </c>
      <c r="Q237" s="43"/>
      <c r="R237" s="19" t="str">
        <f t="shared" si="5"/>
        <v/>
      </c>
      <c r="S237" s="93" t="str">
        <f t="shared" si="6"/>
        <v/>
      </c>
      <c r="T237" s="43"/>
      <c r="U237" s="41"/>
      <c r="V237" s="12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</row>
    <row r="238" spans="1:74" ht="19">
      <c r="A238" s="14">
        <v>235</v>
      </c>
      <c r="B238" s="37"/>
      <c r="C238" s="40"/>
      <c r="D238" s="41"/>
      <c r="E238" s="15" t="s">
        <v>10</v>
      </c>
      <c r="F238" s="43"/>
      <c r="G238" s="41"/>
      <c r="H238" s="16" t="str">
        <f t="shared" si="0"/>
        <v/>
      </c>
      <c r="I238" s="43"/>
      <c r="J238" s="17" t="str">
        <f t="shared" si="1"/>
        <v/>
      </c>
      <c r="K238" s="14" t="str">
        <f t="shared" si="2"/>
        <v/>
      </c>
      <c r="L238" s="18" t="str">
        <f>IF(K238="","",K238/SUMMARY!$D$1)</f>
        <v/>
      </c>
      <c r="M238" s="43"/>
      <c r="N238" s="19" t="str">
        <f t="shared" si="3"/>
        <v/>
      </c>
      <c r="O238" s="14" t="str">
        <f t="shared" si="4"/>
        <v/>
      </c>
      <c r="P238" s="33" t="str">
        <f t="shared" si="7"/>
        <v/>
      </c>
      <c r="Q238" s="43"/>
      <c r="R238" s="19" t="str">
        <f t="shared" si="5"/>
        <v/>
      </c>
      <c r="S238" s="93" t="str">
        <f t="shared" si="6"/>
        <v/>
      </c>
      <c r="T238" s="43"/>
      <c r="U238" s="41"/>
      <c r="V238" s="12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</row>
    <row r="239" spans="1:74" ht="19">
      <c r="A239" s="14">
        <v>236</v>
      </c>
      <c r="B239" s="37"/>
      <c r="C239" s="40"/>
      <c r="D239" s="41"/>
      <c r="E239" s="15" t="s">
        <v>10</v>
      </c>
      <c r="F239" s="43"/>
      <c r="G239" s="41"/>
      <c r="H239" s="16" t="str">
        <f t="shared" si="0"/>
        <v/>
      </c>
      <c r="I239" s="43"/>
      <c r="J239" s="17" t="str">
        <f t="shared" si="1"/>
        <v/>
      </c>
      <c r="K239" s="14" t="str">
        <f t="shared" si="2"/>
        <v/>
      </c>
      <c r="L239" s="18" t="str">
        <f>IF(K239="","",K239/SUMMARY!$D$1)</f>
        <v/>
      </c>
      <c r="M239" s="43"/>
      <c r="N239" s="19" t="str">
        <f t="shared" si="3"/>
        <v/>
      </c>
      <c r="O239" s="14" t="str">
        <f t="shared" si="4"/>
        <v/>
      </c>
      <c r="P239" s="33" t="str">
        <f t="shared" si="7"/>
        <v/>
      </c>
      <c r="Q239" s="43"/>
      <c r="R239" s="19" t="str">
        <f t="shared" si="5"/>
        <v/>
      </c>
      <c r="S239" s="93" t="str">
        <f t="shared" si="6"/>
        <v/>
      </c>
      <c r="T239" s="43"/>
      <c r="U239" s="41"/>
      <c r="V239" s="12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</row>
    <row r="240" spans="1:74" ht="19">
      <c r="A240" s="14">
        <v>237</v>
      </c>
      <c r="B240" s="37"/>
      <c r="C240" s="40"/>
      <c r="D240" s="41"/>
      <c r="E240" s="15" t="s">
        <v>10</v>
      </c>
      <c r="F240" s="43"/>
      <c r="G240" s="41"/>
      <c r="H240" s="16" t="str">
        <f t="shared" si="0"/>
        <v/>
      </c>
      <c r="I240" s="43"/>
      <c r="J240" s="17" t="str">
        <f t="shared" si="1"/>
        <v/>
      </c>
      <c r="K240" s="14" t="str">
        <f t="shared" si="2"/>
        <v/>
      </c>
      <c r="L240" s="18" t="str">
        <f>IF(K240="","",K240/SUMMARY!$D$1)</f>
        <v/>
      </c>
      <c r="M240" s="43"/>
      <c r="N240" s="19" t="str">
        <f t="shared" si="3"/>
        <v/>
      </c>
      <c r="O240" s="14" t="str">
        <f t="shared" si="4"/>
        <v/>
      </c>
      <c r="P240" s="33" t="str">
        <f t="shared" si="7"/>
        <v/>
      </c>
      <c r="Q240" s="43"/>
      <c r="R240" s="19" t="str">
        <f t="shared" si="5"/>
        <v/>
      </c>
      <c r="S240" s="93" t="str">
        <f t="shared" si="6"/>
        <v/>
      </c>
      <c r="T240" s="43"/>
      <c r="U240" s="41"/>
      <c r="V240" s="12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</row>
    <row r="241" spans="1:74" ht="19">
      <c r="A241" s="14">
        <v>238</v>
      </c>
      <c r="B241" s="37"/>
      <c r="C241" s="40"/>
      <c r="D241" s="41"/>
      <c r="E241" s="15" t="s">
        <v>10</v>
      </c>
      <c r="F241" s="43"/>
      <c r="G241" s="41"/>
      <c r="H241" s="16" t="str">
        <f t="shared" si="0"/>
        <v/>
      </c>
      <c r="I241" s="43"/>
      <c r="J241" s="17" t="str">
        <f t="shared" si="1"/>
        <v/>
      </c>
      <c r="K241" s="14" t="str">
        <f t="shared" si="2"/>
        <v/>
      </c>
      <c r="L241" s="18" t="str">
        <f>IF(K241="","",K241/SUMMARY!$D$1)</f>
        <v/>
      </c>
      <c r="M241" s="43"/>
      <c r="N241" s="19" t="str">
        <f t="shared" si="3"/>
        <v/>
      </c>
      <c r="O241" s="14" t="str">
        <f t="shared" si="4"/>
        <v/>
      </c>
      <c r="P241" s="33" t="str">
        <f t="shared" si="7"/>
        <v/>
      </c>
      <c r="Q241" s="43"/>
      <c r="R241" s="19" t="str">
        <f t="shared" si="5"/>
        <v/>
      </c>
      <c r="S241" s="93" t="str">
        <f t="shared" si="6"/>
        <v/>
      </c>
      <c r="T241" s="43"/>
      <c r="U241" s="41"/>
      <c r="V241" s="12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</row>
    <row r="242" spans="1:74" ht="19">
      <c r="A242" s="14">
        <v>239</v>
      </c>
      <c r="B242" s="37"/>
      <c r="C242" s="40"/>
      <c r="D242" s="41"/>
      <c r="E242" s="15" t="s">
        <v>10</v>
      </c>
      <c r="F242" s="43"/>
      <c r="G242" s="41"/>
      <c r="H242" s="16" t="str">
        <f t="shared" si="0"/>
        <v/>
      </c>
      <c r="I242" s="43"/>
      <c r="J242" s="17" t="str">
        <f t="shared" si="1"/>
        <v/>
      </c>
      <c r="K242" s="14" t="str">
        <f t="shared" si="2"/>
        <v/>
      </c>
      <c r="L242" s="18" t="str">
        <f>IF(K242="","",K242/SUMMARY!$D$1)</f>
        <v/>
      </c>
      <c r="M242" s="43"/>
      <c r="N242" s="19" t="str">
        <f t="shared" si="3"/>
        <v/>
      </c>
      <c r="O242" s="14" t="str">
        <f t="shared" si="4"/>
        <v/>
      </c>
      <c r="P242" s="33" t="str">
        <f t="shared" si="7"/>
        <v/>
      </c>
      <c r="Q242" s="43"/>
      <c r="R242" s="19" t="str">
        <f t="shared" si="5"/>
        <v/>
      </c>
      <c r="S242" s="93" t="str">
        <f t="shared" si="6"/>
        <v/>
      </c>
      <c r="T242" s="43"/>
      <c r="U242" s="41"/>
      <c r="V242" s="12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</row>
    <row r="243" spans="1:74" ht="19">
      <c r="A243" s="14">
        <v>240</v>
      </c>
      <c r="B243" s="37"/>
      <c r="C243" s="40"/>
      <c r="D243" s="41"/>
      <c r="E243" s="15" t="s">
        <v>10</v>
      </c>
      <c r="F243" s="43"/>
      <c r="G243" s="41"/>
      <c r="H243" s="16" t="str">
        <f t="shared" si="0"/>
        <v/>
      </c>
      <c r="I243" s="43"/>
      <c r="J243" s="17" t="str">
        <f t="shared" si="1"/>
        <v/>
      </c>
      <c r="K243" s="14" t="str">
        <f t="shared" si="2"/>
        <v/>
      </c>
      <c r="L243" s="18" t="str">
        <f>IF(K243="","",K243/SUMMARY!$D$1)</f>
        <v/>
      </c>
      <c r="M243" s="43"/>
      <c r="N243" s="19" t="str">
        <f t="shared" si="3"/>
        <v/>
      </c>
      <c r="O243" s="14" t="str">
        <f t="shared" si="4"/>
        <v/>
      </c>
      <c r="P243" s="33" t="str">
        <f t="shared" si="7"/>
        <v/>
      </c>
      <c r="Q243" s="43"/>
      <c r="R243" s="19" t="str">
        <f t="shared" si="5"/>
        <v/>
      </c>
      <c r="S243" s="93" t="str">
        <f t="shared" si="6"/>
        <v/>
      </c>
      <c r="T243" s="43"/>
      <c r="U243" s="41"/>
      <c r="V243" s="12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</row>
    <row r="244" spans="1:74" ht="19">
      <c r="A244" s="14">
        <v>241</v>
      </c>
      <c r="B244" s="37"/>
      <c r="C244" s="40"/>
      <c r="D244" s="41"/>
      <c r="E244" s="15" t="s">
        <v>10</v>
      </c>
      <c r="F244" s="43"/>
      <c r="G244" s="41"/>
      <c r="H244" s="16" t="str">
        <f t="shared" si="0"/>
        <v/>
      </c>
      <c r="I244" s="43"/>
      <c r="J244" s="17" t="str">
        <f t="shared" si="1"/>
        <v/>
      </c>
      <c r="K244" s="14" t="str">
        <f t="shared" si="2"/>
        <v/>
      </c>
      <c r="L244" s="18" t="str">
        <f>IF(K244="","",K244/SUMMARY!$D$1)</f>
        <v/>
      </c>
      <c r="M244" s="43"/>
      <c r="N244" s="19" t="str">
        <f t="shared" si="3"/>
        <v/>
      </c>
      <c r="O244" s="14" t="str">
        <f t="shared" si="4"/>
        <v/>
      </c>
      <c r="P244" s="33" t="str">
        <f t="shared" si="7"/>
        <v/>
      </c>
      <c r="Q244" s="43"/>
      <c r="R244" s="19" t="str">
        <f t="shared" si="5"/>
        <v/>
      </c>
      <c r="S244" s="93" t="str">
        <f t="shared" si="6"/>
        <v/>
      </c>
      <c r="T244" s="43"/>
      <c r="U244" s="41"/>
      <c r="V244" s="12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</row>
    <row r="245" spans="1:74" ht="19">
      <c r="A245" s="14">
        <v>242</v>
      </c>
      <c r="B245" s="37"/>
      <c r="C245" s="40"/>
      <c r="D245" s="41"/>
      <c r="E245" s="15" t="s">
        <v>10</v>
      </c>
      <c r="F245" s="43"/>
      <c r="G245" s="41"/>
      <c r="H245" s="16" t="str">
        <f t="shared" si="0"/>
        <v/>
      </c>
      <c r="I245" s="43"/>
      <c r="J245" s="17" t="str">
        <f t="shared" si="1"/>
        <v/>
      </c>
      <c r="K245" s="14" t="str">
        <f t="shared" si="2"/>
        <v/>
      </c>
      <c r="L245" s="18" t="str">
        <f>IF(K245="","",K245/SUMMARY!$D$1)</f>
        <v/>
      </c>
      <c r="M245" s="43"/>
      <c r="N245" s="19" t="str">
        <f t="shared" si="3"/>
        <v/>
      </c>
      <c r="O245" s="14" t="str">
        <f t="shared" si="4"/>
        <v/>
      </c>
      <c r="P245" s="33" t="str">
        <f t="shared" si="7"/>
        <v/>
      </c>
      <c r="Q245" s="43"/>
      <c r="R245" s="19" t="str">
        <f t="shared" si="5"/>
        <v/>
      </c>
      <c r="S245" s="93" t="str">
        <f t="shared" si="6"/>
        <v/>
      </c>
      <c r="T245" s="43"/>
      <c r="U245" s="41"/>
      <c r="V245" s="12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</row>
    <row r="246" spans="1:74" ht="19">
      <c r="A246" s="14">
        <v>243</v>
      </c>
      <c r="B246" s="37"/>
      <c r="C246" s="40"/>
      <c r="D246" s="41"/>
      <c r="E246" s="15" t="s">
        <v>10</v>
      </c>
      <c r="F246" s="43"/>
      <c r="G246" s="41"/>
      <c r="H246" s="16" t="str">
        <f t="shared" si="0"/>
        <v/>
      </c>
      <c r="I246" s="43"/>
      <c r="J246" s="17" t="str">
        <f t="shared" si="1"/>
        <v/>
      </c>
      <c r="K246" s="14" t="str">
        <f t="shared" si="2"/>
        <v/>
      </c>
      <c r="L246" s="18" t="str">
        <f>IF(K246="","",K246/SUMMARY!$D$1)</f>
        <v/>
      </c>
      <c r="M246" s="43"/>
      <c r="N246" s="19" t="str">
        <f t="shared" si="3"/>
        <v/>
      </c>
      <c r="O246" s="14" t="str">
        <f t="shared" si="4"/>
        <v/>
      </c>
      <c r="P246" s="33" t="str">
        <f t="shared" si="7"/>
        <v/>
      </c>
      <c r="Q246" s="43"/>
      <c r="R246" s="19" t="str">
        <f t="shared" si="5"/>
        <v/>
      </c>
      <c r="S246" s="93" t="str">
        <f t="shared" si="6"/>
        <v/>
      </c>
      <c r="T246" s="43"/>
      <c r="U246" s="41"/>
      <c r="V246" s="12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</row>
    <row r="247" spans="1:74" ht="19">
      <c r="A247" s="14">
        <v>244</v>
      </c>
      <c r="B247" s="37"/>
      <c r="C247" s="40"/>
      <c r="D247" s="41"/>
      <c r="E247" s="15" t="s">
        <v>10</v>
      </c>
      <c r="F247" s="43"/>
      <c r="G247" s="41"/>
      <c r="H247" s="16" t="str">
        <f t="shared" si="0"/>
        <v/>
      </c>
      <c r="I247" s="43"/>
      <c r="J247" s="17" t="str">
        <f t="shared" si="1"/>
        <v/>
      </c>
      <c r="K247" s="14" t="str">
        <f t="shared" si="2"/>
        <v/>
      </c>
      <c r="L247" s="18" t="str">
        <f>IF(K247="","",K247/SUMMARY!$D$1)</f>
        <v/>
      </c>
      <c r="M247" s="43"/>
      <c r="N247" s="19" t="str">
        <f t="shared" si="3"/>
        <v/>
      </c>
      <c r="O247" s="14" t="str">
        <f t="shared" si="4"/>
        <v/>
      </c>
      <c r="P247" s="33" t="str">
        <f t="shared" si="7"/>
        <v/>
      </c>
      <c r="Q247" s="43"/>
      <c r="R247" s="19" t="str">
        <f t="shared" si="5"/>
        <v/>
      </c>
      <c r="S247" s="93" t="str">
        <f t="shared" si="6"/>
        <v/>
      </c>
      <c r="T247" s="43"/>
      <c r="U247" s="41"/>
      <c r="V247" s="12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</row>
    <row r="248" spans="1:74" ht="19">
      <c r="A248" s="14">
        <v>245</v>
      </c>
      <c r="B248" s="37"/>
      <c r="C248" s="40"/>
      <c r="D248" s="41"/>
      <c r="E248" s="15" t="s">
        <v>10</v>
      </c>
      <c r="F248" s="43"/>
      <c r="G248" s="41"/>
      <c r="H248" s="16" t="str">
        <f t="shared" si="0"/>
        <v/>
      </c>
      <c r="I248" s="43"/>
      <c r="J248" s="17" t="str">
        <f t="shared" si="1"/>
        <v/>
      </c>
      <c r="K248" s="14" t="str">
        <f t="shared" si="2"/>
        <v/>
      </c>
      <c r="L248" s="18" t="str">
        <f>IF(K248="","",K248/SUMMARY!$D$1)</f>
        <v/>
      </c>
      <c r="M248" s="43"/>
      <c r="N248" s="19" t="str">
        <f t="shared" si="3"/>
        <v/>
      </c>
      <c r="O248" s="14" t="str">
        <f t="shared" si="4"/>
        <v/>
      </c>
      <c r="P248" s="33" t="str">
        <f t="shared" si="7"/>
        <v/>
      </c>
      <c r="Q248" s="43"/>
      <c r="R248" s="19" t="str">
        <f t="shared" si="5"/>
        <v/>
      </c>
      <c r="S248" s="93" t="str">
        <f t="shared" si="6"/>
        <v/>
      </c>
      <c r="T248" s="43"/>
      <c r="U248" s="41"/>
      <c r="V248" s="12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</row>
    <row r="249" spans="1:74" ht="19">
      <c r="A249" s="14">
        <v>246</v>
      </c>
      <c r="B249" s="37"/>
      <c r="C249" s="40"/>
      <c r="D249" s="41"/>
      <c r="E249" s="15" t="s">
        <v>10</v>
      </c>
      <c r="F249" s="43"/>
      <c r="G249" s="41"/>
      <c r="H249" s="16" t="str">
        <f t="shared" si="0"/>
        <v/>
      </c>
      <c r="I249" s="43"/>
      <c r="J249" s="17" t="str">
        <f t="shared" si="1"/>
        <v/>
      </c>
      <c r="K249" s="14" t="str">
        <f t="shared" si="2"/>
        <v/>
      </c>
      <c r="L249" s="18" t="str">
        <f>IF(K249="","",K249/SUMMARY!$D$1)</f>
        <v/>
      </c>
      <c r="M249" s="43"/>
      <c r="N249" s="19" t="str">
        <f t="shared" si="3"/>
        <v/>
      </c>
      <c r="O249" s="14" t="str">
        <f t="shared" si="4"/>
        <v/>
      </c>
      <c r="P249" s="33" t="str">
        <f t="shared" si="7"/>
        <v/>
      </c>
      <c r="Q249" s="43"/>
      <c r="R249" s="19" t="str">
        <f t="shared" si="5"/>
        <v/>
      </c>
      <c r="S249" s="93" t="str">
        <f t="shared" si="6"/>
        <v/>
      </c>
      <c r="T249" s="43"/>
      <c r="U249" s="41"/>
      <c r="V249" s="12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</row>
    <row r="250" spans="1:74" ht="19">
      <c r="A250" s="14">
        <v>247</v>
      </c>
      <c r="B250" s="37"/>
      <c r="C250" s="40"/>
      <c r="D250" s="41"/>
      <c r="E250" s="15" t="s">
        <v>10</v>
      </c>
      <c r="F250" s="43"/>
      <c r="G250" s="41"/>
      <c r="H250" s="16" t="str">
        <f t="shared" si="0"/>
        <v/>
      </c>
      <c r="I250" s="43"/>
      <c r="J250" s="17" t="str">
        <f t="shared" si="1"/>
        <v/>
      </c>
      <c r="K250" s="14" t="str">
        <f t="shared" si="2"/>
        <v/>
      </c>
      <c r="L250" s="18" t="str">
        <f>IF(K250="","",K250/SUMMARY!$D$1)</f>
        <v/>
      </c>
      <c r="M250" s="43"/>
      <c r="N250" s="19" t="str">
        <f t="shared" si="3"/>
        <v/>
      </c>
      <c r="O250" s="14" t="str">
        <f t="shared" si="4"/>
        <v/>
      </c>
      <c r="P250" s="33" t="str">
        <f t="shared" si="7"/>
        <v/>
      </c>
      <c r="Q250" s="43"/>
      <c r="R250" s="19" t="str">
        <f t="shared" si="5"/>
        <v/>
      </c>
      <c r="S250" s="93" t="str">
        <f t="shared" si="6"/>
        <v/>
      </c>
      <c r="T250" s="43"/>
      <c r="U250" s="41"/>
      <c r="V250" s="12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</row>
    <row r="251" spans="1:74" ht="19">
      <c r="A251" s="14">
        <v>248</v>
      </c>
      <c r="B251" s="37"/>
      <c r="C251" s="40"/>
      <c r="D251" s="41"/>
      <c r="E251" s="15" t="s">
        <v>10</v>
      </c>
      <c r="F251" s="43"/>
      <c r="G251" s="41"/>
      <c r="H251" s="16" t="str">
        <f t="shared" si="0"/>
        <v/>
      </c>
      <c r="I251" s="43"/>
      <c r="J251" s="17" t="str">
        <f t="shared" si="1"/>
        <v/>
      </c>
      <c r="K251" s="14" t="str">
        <f t="shared" si="2"/>
        <v/>
      </c>
      <c r="L251" s="18" t="str">
        <f>IF(K251="","",K251/SUMMARY!$D$1)</f>
        <v/>
      </c>
      <c r="M251" s="43"/>
      <c r="N251" s="19" t="str">
        <f t="shared" si="3"/>
        <v/>
      </c>
      <c r="O251" s="14" t="str">
        <f t="shared" si="4"/>
        <v/>
      </c>
      <c r="P251" s="33" t="str">
        <f t="shared" si="7"/>
        <v/>
      </c>
      <c r="Q251" s="43"/>
      <c r="R251" s="19" t="str">
        <f t="shared" si="5"/>
        <v/>
      </c>
      <c r="S251" s="93" t="str">
        <f t="shared" si="6"/>
        <v/>
      </c>
      <c r="T251" s="43"/>
      <c r="U251" s="41"/>
      <c r="V251" s="12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</row>
    <row r="252" spans="1:74" ht="19">
      <c r="A252" s="14">
        <v>249</v>
      </c>
      <c r="B252" s="37"/>
      <c r="C252" s="40"/>
      <c r="D252" s="41"/>
      <c r="E252" s="15" t="s">
        <v>10</v>
      </c>
      <c r="F252" s="43"/>
      <c r="G252" s="41"/>
      <c r="H252" s="16" t="str">
        <f t="shared" si="0"/>
        <v/>
      </c>
      <c r="I252" s="43"/>
      <c r="J252" s="17" t="str">
        <f t="shared" si="1"/>
        <v/>
      </c>
      <c r="K252" s="14" t="str">
        <f t="shared" si="2"/>
        <v/>
      </c>
      <c r="L252" s="18" t="str">
        <f>IF(K252="","",K252/SUMMARY!$D$1)</f>
        <v/>
      </c>
      <c r="M252" s="43"/>
      <c r="N252" s="19" t="str">
        <f t="shared" si="3"/>
        <v/>
      </c>
      <c r="O252" s="14" t="str">
        <f t="shared" si="4"/>
        <v/>
      </c>
      <c r="P252" s="33" t="str">
        <f t="shared" si="7"/>
        <v/>
      </c>
      <c r="Q252" s="43"/>
      <c r="R252" s="19" t="str">
        <f t="shared" si="5"/>
        <v/>
      </c>
      <c r="S252" s="93" t="str">
        <f t="shared" si="6"/>
        <v/>
      </c>
      <c r="T252" s="43"/>
      <c r="U252" s="41"/>
      <c r="V252" s="12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</row>
    <row r="253" spans="1:74" ht="19">
      <c r="A253" s="14">
        <v>250</v>
      </c>
      <c r="B253" s="37"/>
      <c r="C253" s="40"/>
      <c r="D253" s="41"/>
      <c r="E253" s="15" t="s">
        <v>10</v>
      </c>
      <c r="F253" s="43"/>
      <c r="G253" s="41"/>
      <c r="H253" s="16" t="str">
        <f t="shared" si="0"/>
        <v/>
      </c>
      <c r="I253" s="43"/>
      <c r="J253" s="17" t="str">
        <f t="shared" si="1"/>
        <v/>
      </c>
      <c r="K253" s="14" t="str">
        <f t="shared" si="2"/>
        <v/>
      </c>
      <c r="L253" s="18" t="str">
        <f>IF(K253="","",K253/SUMMARY!$D$1)</f>
        <v/>
      </c>
      <c r="M253" s="43"/>
      <c r="N253" s="19" t="str">
        <f t="shared" si="3"/>
        <v/>
      </c>
      <c r="O253" s="14" t="str">
        <f t="shared" si="4"/>
        <v/>
      </c>
      <c r="P253" s="33" t="str">
        <f t="shared" si="7"/>
        <v/>
      </c>
      <c r="Q253" s="43"/>
      <c r="R253" s="19" t="str">
        <f t="shared" si="5"/>
        <v/>
      </c>
      <c r="S253" s="93" t="str">
        <f t="shared" si="6"/>
        <v/>
      </c>
      <c r="T253" s="43"/>
      <c r="U253" s="41"/>
      <c r="V253" s="12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</row>
    <row r="254" spans="1:74" ht="19">
      <c r="A254" s="14">
        <v>251</v>
      </c>
      <c r="B254" s="37"/>
      <c r="C254" s="40"/>
      <c r="D254" s="41"/>
      <c r="E254" s="15" t="s">
        <v>10</v>
      </c>
      <c r="F254" s="43"/>
      <c r="G254" s="41"/>
      <c r="H254" s="16" t="str">
        <f t="shared" si="0"/>
        <v/>
      </c>
      <c r="I254" s="43"/>
      <c r="J254" s="17" t="str">
        <f t="shared" si="1"/>
        <v/>
      </c>
      <c r="K254" s="14" t="str">
        <f t="shared" si="2"/>
        <v/>
      </c>
      <c r="L254" s="18" t="str">
        <f>IF(K254="","",K254/SUMMARY!$D$1)</f>
        <v/>
      </c>
      <c r="M254" s="43"/>
      <c r="N254" s="19" t="str">
        <f t="shared" si="3"/>
        <v/>
      </c>
      <c r="O254" s="14" t="str">
        <f t="shared" si="4"/>
        <v/>
      </c>
      <c r="P254" s="33" t="str">
        <f t="shared" si="7"/>
        <v/>
      </c>
      <c r="Q254" s="43"/>
      <c r="R254" s="19" t="str">
        <f t="shared" si="5"/>
        <v/>
      </c>
      <c r="S254" s="93" t="str">
        <f t="shared" si="6"/>
        <v/>
      </c>
      <c r="T254" s="43"/>
      <c r="U254" s="41"/>
      <c r="V254" s="12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</row>
    <row r="255" spans="1:74" ht="19">
      <c r="A255" s="14">
        <v>252</v>
      </c>
      <c r="B255" s="37"/>
      <c r="C255" s="40"/>
      <c r="D255" s="41"/>
      <c r="E255" s="15" t="s">
        <v>10</v>
      </c>
      <c r="F255" s="43"/>
      <c r="G255" s="41"/>
      <c r="H255" s="16" t="str">
        <f t="shared" si="0"/>
        <v/>
      </c>
      <c r="I255" s="43"/>
      <c r="J255" s="17" t="str">
        <f t="shared" si="1"/>
        <v/>
      </c>
      <c r="K255" s="14" t="str">
        <f t="shared" si="2"/>
        <v/>
      </c>
      <c r="L255" s="18" t="str">
        <f>IF(K255="","",K255/SUMMARY!$D$1)</f>
        <v/>
      </c>
      <c r="M255" s="43"/>
      <c r="N255" s="19" t="str">
        <f t="shared" si="3"/>
        <v/>
      </c>
      <c r="O255" s="14" t="str">
        <f t="shared" si="4"/>
        <v/>
      </c>
      <c r="P255" s="33" t="str">
        <f t="shared" si="7"/>
        <v/>
      </c>
      <c r="Q255" s="43"/>
      <c r="R255" s="19" t="str">
        <f t="shared" si="5"/>
        <v/>
      </c>
      <c r="S255" s="93" t="str">
        <f t="shared" si="6"/>
        <v/>
      </c>
      <c r="T255" s="43"/>
      <c r="U255" s="41"/>
      <c r="V255" s="12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</row>
    <row r="256" spans="1:74" ht="19">
      <c r="A256" s="14">
        <v>253</v>
      </c>
      <c r="B256" s="37"/>
      <c r="C256" s="40"/>
      <c r="D256" s="41"/>
      <c r="E256" s="15" t="s">
        <v>10</v>
      </c>
      <c r="F256" s="43"/>
      <c r="G256" s="41"/>
      <c r="H256" s="16" t="str">
        <f t="shared" si="0"/>
        <v/>
      </c>
      <c r="I256" s="43"/>
      <c r="J256" s="17" t="str">
        <f t="shared" si="1"/>
        <v/>
      </c>
      <c r="K256" s="14" t="str">
        <f t="shared" si="2"/>
        <v/>
      </c>
      <c r="L256" s="18" t="str">
        <f>IF(K256="","",K256/SUMMARY!$D$1)</f>
        <v/>
      </c>
      <c r="M256" s="43"/>
      <c r="N256" s="19" t="str">
        <f t="shared" si="3"/>
        <v/>
      </c>
      <c r="O256" s="14" t="str">
        <f t="shared" si="4"/>
        <v/>
      </c>
      <c r="P256" s="33" t="str">
        <f t="shared" si="7"/>
        <v/>
      </c>
      <c r="Q256" s="43"/>
      <c r="R256" s="19" t="str">
        <f t="shared" si="5"/>
        <v/>
      </c>
      <c r="S256" s="93" t="str">
        <f t="shared" si="6"/>
        <v/>
      </c>
      <c r="T256" s="43"/>
      <c r="U256" s="41"/>
      <c r="V256" s="12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</row>
    <row r="257" spans="1:74" ht="19">
      <c r="A257" s="14">
        <v>254</v>
      </c>
      <c r="B257" s="37"/>
      <c r="C257" s="40"/>
      <c r="D257" s="41"/>
      <c r="E257" s="15" t="s">
        <v>10</v>
      </c>
      <c r="F257" s="43"/>
      <c r="G257" s="41"/>
      <c r="H257" s="16" t="str">
        <f t="shared" si="0"/>
        <v/>
      </c>
      <c r="I257" s="43"/>
      <c r="J257" s="17" t="str">
        <f t="shared" si="1"/>
        <v/>
      </c>
      <c r="K257" s="14" t="str">
        <f t="shared" si="2"/>
        <v/>
      </c>
      <c r="L257" s="18" t="str">
        <f>IF(K257="","",K257/SUMMARY!$D$1)</f>
        <v/>
      </c>
      <c r="M257" s="43"/>
      <c r="N257" s="19" t="str">
        <f t="shared" si="3"/>
        <v/>
      </c>
      <c r="O257" s="14" t="str">
        <f t="shared" si="4"/>
        <v/>
      </c>
      <c r="P257" s="33" t="str">
        <f t="shared" si="7"/>
        <v/>
      </c>
      <c r="Q257" s="43"/>
      <c r="R257" s="19" t="str">
        <f t="shared" si="5"/>
        <v/>
      </c>
      <c r="S257" s="93" t="str">
        <f t="shared" si="6"/>
        <v/>
      </c>
      <c r="T257" s="43"/>
      <c r="U257" s="41"/>
      <c r="V257" s="12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</row>
    <row r="258" spans="1:74" ht="19">
      <c r="A258" s="14">
        <v>255</v>
      </c>
      <c r="B258" s="37"/>
      <c r="C258" s="40"/>
      <c r="D258" s="41"/>
      <c r="E258" s="15" t="s">
        <v>10</v>
      </c>
      <c r="F258" s="43"/>
      <c r="G258" s="41"/>
      <c r="H258" s="16" t="str">
        <f t="shared" si="0"/>
        <v/>
      </c>
      <c r="I258" s="43"/>
      <c r="J258" s="17" t="str">
        <f t="shared" si="1"/>
        <v/>
      </c>
      <c r="K258" s="14" t="str">
        <f t="shared" si="2"/>
        <v/>
      </c>
      <c r="L258" s="18" t="str">
        <f>IF(K258="","",K258/SUMMARY!$D$1)</f>
        <v/>
      </c>
      <c r="M258" s="43"/>
      <c r="N258" s="19" t="str">
        <f t="shared" si="3"/>
        <v/>
      </c>
      <c r="O258" s="14" t="str">
        <f t="shared" si="4"/>
        <v/>
      </c>
      <c r="P258" s="33" t="str">
        <f t="shared" si="7"/>
        <v/>
      </c>
      <c r="Q258" s="43"/>
      <c r="R258" s="19" t="str">
        <f t="shared" si="5"/>
        <v/>
      </c>
      <c r="S258" s="93" t="str">
        <f t="shared" si="6"/>
        <v/>
      </c>
      <c r="T258" s="43"/>
      <c r="U258" s="41"/>
      <c r="V258" s="12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</row>
    <row r="259" spans="1:74" ht="19">
      <c r="A259" s="14">
        <v>256</v>
      </c>
      <c r="B259" s="37"/>
      <c r="C259" s="40"/>
      <c r="D259" s="41"/>
      <c r="E259" s="15" t="s">
        <v>10</v>
      </c>
      <c r="F259" s="43"/>
      <c r="G259" s="41"/>
      <c r="H259" s="16" t="str">
        <f t="shared" si="0"/>
        <v/>
      </c>
      <c r="I259" s="43"/>
      <c r="J259" s="17" t="str">
        <f t="shared" ref="J259:J503" si="8">IF(I259="","",(F259-I259)/F259)</f>
        <v/>
      </c>
      <c r="K259" s="14" t="str">
        <f t="shared" ref="K259:K503" si="9">IF(I259="","",IF(I259&lt;F259,(F259-I259)*G259,(I259-F259)*G259))</f>
        <v/>
      </c>
      <c r="L259" s="18" t="str">
        <f>IF(K259="","",K259/SUMMARY!$D$1)</f>
        <v/>
      </c>
      <c r="M259" s="43"/>
      <c r="N259" s="19" t="str">
        <f t="shared" ref="N259:N503" si="10">IF(M259="","",(M259-F259)/F259)</f>
        <v/>
      </c>
      <c r="O259" s="14" t="str">
        <f t="shared" ref="O259:O503" si="11">IF(M259="","",IF(M259&gt;F259,(M259-F259)*G259,(F259-M259)*G259))</f>
        <v/>
      </c>
      <c r="P259" s="33" t="str">
        <f t="shared" si="7"/>
        <v/>
      </c>
      <c r="Q259" s="43"/>
      <c r="R259" s="19" t="str">
        <f t="shared" ref="R259:R503" si="12">IF(Q259="","",IF(M259&gt;F259,(Q259-F259)/F259,(F259-Q259)/F259))</f>
        <v/>
      </c>
      <c r="S259" s="93" t="str">
        <f t="shared" ref="S259:S504" si="13">IF(Q259=0,"",IF(F259&lt;M259,(Q259-F259)*G259,(F259-Q259)*G259))</f>
        <v/>
      </c>
      <c r="T259" s="43"/>
      <c r="U259" s="41"/>
      <c r="V259" s="12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</row>
    <row r="260" spans="1:74" ht="19">
      <c r="A260" s="14">
        <v>257</v>
      </c>
      <c r="B260" s="37"/>
      <c r="C260" s="40"/>
      <c r="D260" s="41"/>
      <c r="E260" s="15" t="s">
        <v>10</v>
      </c>
      <c r="F260" s="43"/>
      <c r="G260" s="41"/>
      <c r="H260" s="16" t="str">
        <f t="shared" ref="H260:H503" si="14">IF(F260="","",IF(Q260="",(F260*G260),0))</f>
        <v/>
      </c>
      <c r="I260" s="43"/>
      <c r="J260" s="17" t="str">
        <f t="shared" si="8"/>
        <v/>
      </c>
      <c r="K260" s="14" t="str">
        <f t="shared" si="9"/>
        <v/>
      </c>
      <c r="L260" s="18" t="str">
        <f>IF(K260="","",K260/SUMMARY!$D$1)</f>
        <v/>
      </c>
      <c r="M260" s="43"/>
      <c r="N260" s="19" t="str">
        <f t="shared" si="10"/>
        <v/>
      </c>
      <c r="O260" s="14" t="str">
        <f t="shared" si="11"/>
        <v/>
      </c>
      <c r="P260" s="33" t="str">
        <f t="shared" ref="P260:P503" si="15">IF(M260="","",O260/K260)</f>
        <v/>
      </c>
      <c r="Q260" s="43"/>
      <c r="R260" s="19" t="str">
        <f t="shared" si="12"/>
        <v/>
      </c>
      <c r="S260" s="93" t="str">
        <f t="shared" si="13"/>
        <v/>
      </c>
      <c r="T260" s="43"/>
      <c r="U260" s="41"/>
      <c r="V260" s="12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</row>
    <row r="261" spans="1:74" ht="19">
      <c r="A261" s="14">
        <v>258</v>
      </c>
      <c r="B261" s="37"/>
      <c r="C261" s="40"/>
      <c r="D261" s="41"/>
      <c r="E261" s="15" t="s">
        <v>10</v>
      </c>
      <c r="F261" s="43"/>
      <c r="G261" s="41"/>
      <c r="H261" s="16" t="str">
        <f t="shared" si="14"/>
        <v/>
      </c>
      <c r="I261" s="43"/>
      <c r="J261" s="17" t="str">
        <f t="shared" si="8"/>
        <v/>
      </c>
      <c r="K261" s="14" t="str">
        <f t="shared" si="9"/>
        <v/>
      </c>
      <c r="L261" s="18" t="str">
        <f>IF(K261="","",K261/SUMMARY!$D$1)</f>
        <v/>
      </c>
      <c r="M261" s="43"/>
      <c r="N261" s="19" t="str">
        <f t="shared" si="10"/>
        <v/>
      </c>
      <c r="O261" s="14" t="str">
        <f t="shared" si="11"/>
        <v/>
      </c>
      <c r="P261" s="33" t="str">
        <f t="shared" si="15"/>
        <v/>
      </c>
      <c r="Q261" s="43"/>
      <c r="R261" s="19" t="str">
        <f t="shared" si="12"/>
        <v/>
      </c>
      <c r="S261" s="93" t="str">
        <f t="shared" si="13"/>
        <v/>
      </c>
      <c r="T261" s="43"/>
      <c r="U261" s="41"/>
      <c r="V261" s="12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</row>
    <row r="262" spans="1:74" ht="19">
      <c r="A262" s="14">
        <v>259</v>
      </c>
      <c r="B262" s="37"/>
      <c r="C262" s="40"/>
      <c r="D262" s="41"/>
      <c r="E262" s="15" t="s">
        <v>10</v>
      </c>
      <c r="F262" s="43"/>
      <c r="G262" s="41"/>
      <c r="H262" s="16" t="str">
        <f t="shared" si="14"/>
        <v/>
      </c>
      <c r="I262" s="43"/>
      <c r="J262" s="17" t="str">
        <f t="shared" si="8"/>
        <v/>
      </c>
      <c r="K262" s="14" t="str">
        <f t="shared" si="9"/>
        <v/>
      </c>
      <c r="L262" s="18" t="str">
        <f>IF(K262="","",K262/SUMMARY!$D$1)</f>
        <v/>
      </c>
      <c r="M262" s="43"/>
      <c r="N262" s="19" t="str">
        <f t="shared" si="10"/>
        <v/>
      </c>
      <c r="O262" s="14" t="str">
        <f t="shared" si="11"/>
        <v/>
      </c>
      <c r="P262" s="33" t="str">
        <f t="shared" si="15"/>
        <v/>
      </c>
      <c r="Q262" s="43"/>
      <c r="R262" s="19" t="str">
        <f t="shared" si="12"/>
        <v/>
      </c>
      <c r="S262" s="93" t="str">
        <f t="shared" si="13"/>
        <v/>
      </c>
      <c r="T262" s="43"/>
      <c r="U262" s="41"/>
      <c r="V262" s="12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</row>
    <row r="263" spans="1:74" ht="19">
      <c r="A263" s="14">
        <v>260</v>
      </c>
      <c r="B263" s="37"/>
      <c r="C263" s="40"/>
      <c r="D263" s="41"/>
      <c r="E263" s="15" t="s">
        <v>10</v>
      </c>
      <c r="F263" s="43"/>
      <c r="G263" s="41"/>
      <c r="H263" s="16" t="str">
        <f t="shared" si="14"/>
        <v/>
      </c>
      <c r="I263" s="43"/>
      <c r="J263" s="17" t="str">
        <f t="shared" si="8"/>
        <v/>
      </c>
      <c r="K263" s="14" t="str">
        <f t="shared" si="9"/>
        <v/>
      </c>
      <c r="L263" s="18" t="str">
        <f>IF(K263="","",K263/SUMMARY!$D$1)</f>
        <v/>
      </c>
      <c r="M263" s="43"/>
      <c r="N263" s="19" t="str">
        <f t="shared" si="10"/>
        <v/>
      </c>
      <c r="O263" s="14" t="str">
        <f t="shared" si="11"/>
        <v/>
      </c>
      <c r="P263" s="33" t="str">
        <f t="shared" si="15"/>
        <v/>
      </c>
      <c r="Q263" s="43"/>
      <c r="R263" s="19" t="str">
        <f t="shared" si="12"/>
        <v/>
      </c>
      <c r="S263" s="93" t="str">
        <f t="shared" si="13"/>
        <v/>
      </c>
      <c r="T263" s="43"/>
      <c r="U263" s="41"/>
      <c r="V263" s="12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</row>
    <row r="264" spans="1:74" ht="19">
      <c r="A264" s="14">
        <v>261</v>
      </c>
      <c r="B264" s="37"/>
      <c r="C264" s="40"/>
      <c r="D264" s="41"/>
      <c r="E264" s="15" t="s">
        <v>10</v>
      </c>
      <c r="F264" s="43"/>
      <c r="G264" s="41"/>
      <c r="H264" s="16" t="str">
        <f t="shared" si="14"/>
        <v/>
      </c>
      <c r="I264" s="43"/>
      <c r="J264" s="17" t="str">
        <f t="shared" si="8"/>
        <v/>
      </c>
      <c r="K264" s="14" t="str">
        <f t="shared" si="9"/>
        <v/>
      </c>
      <c r="L264" s="18" t="str">
        <f>IF(K264="","",K264/SUMMARY!$D$1)</f>
        <v/>
      </c>
      <c r="M264" s="43"/>
      <c r="N264" s="19" t="str">
        <f t="shared" si="10"/>
        <v/>
      </c>
      <c r="O264" s="14" t="str">
        <f t="shared" si="11"/>
        <v/>
      </c>
      <c r="P264" s="33" t="str">
        <f t="shared" si="15"/>
        <v/>
      </c>
      <c r="Q264" s="43"/>
      <c r="R264" s="19" t="str">
        <f t="shared" si="12"/>
        <v/>
      </c>
      <c r="S264" s="93" t="str">
        <f t="shared" si="13"/>
        <v/>
      </c>
      <c r="T264" s="43"/>
      <c r="U264" s="41"/>
      <c r="V264" s="12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</row>
    <row r="265" spans="1:74" ht="19">
      <c r="A265" s="14">
        <v>262</v>
      </c>
      <c r="B265" s="37"/>
      <c r="C265" s="40"/>
      <c r="D265" s="41"/>
      <c r="E265" s="15" t="s">
        <v>10</v>
      </c>
      <c r="F265" s="43"/>
      <c r="G265" s="41"/>
      <c r="H265" s="16" t="str">
        <f t="shared" si="14"/>
        <v/>
      </c>
      <c r="I265" s="43"/>
      <c r="J265" s="17" t="str">
        <f t="shared" si="8"/>
        <v/>
      </c>
      <c r="K265" s="14" t="str">
        <f t="shared" si="9"/>
        <v/>
      </c>
      <c r="L265" s="18" t="str">
        <f>IF(K265="","",K265/SUMMARY!$D$1)</f>
        <v/>
      </c>
      <c r="M265" s="43"/>
      <c r="N265" s="19" t="str">
        <f t="shared" si="10"/>
        <v/>
      </c>
      <c r="O265" s="14" t="str">
        <f t="shared" si="11"/>
        <v/>
      </c>
      <c r="P265" s="33" t="str">
        <f t="shared" si="15"/>
        <v/>
      </c>
      <c r="Q265" s="43"/>
      <c r="R265" s="19" t="str">
        <f t="shared" si="12"/>
        <v/>
      </c>
      <c r="S265" s="93" t="str">
        <f t="shared" si="13"/>
        <v/>
      </c>
      <c r="T265" s="43"/>
      <c r="U265" s="41"/>
      <c r="V265" s="12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</row>
    <row r="266" spans="1:74" ht="19">
      <c r="A266" s="14">
        <v>263</v>
      </c>
      <c r="B266" s="37"/>
      <c r="C266" s="40"/>
      <c r="D266" s="41"/>
      <c r="E266" s="15" t="s">
        <v>10</v>
      </c>
      <c r="F266" s="43"/>
      <c r="G266" s="41"/>
      <c r="H266" s="16" t="str">
        <f t="shared" si="14"/>
        <v/>
      </c>
      <c r="I266" s="43"/>
      <c r="J266" s="17" t="str">
        <f t="shared" si="8"/>
        <v/>
      </c>
      <c r="K266" s="14" t="str">
        <f t="shared" si="9"/>
        <v/>
      </c>
      <c r="L266" s="18" t="str">
        <f>IF(K266="","",K266/SUMMARY!$D$1)</f>
        <v/>
      </c>
      <c r="M266" s="43"/>
      <c r="N266" s="19" t="str">
        <f t="shared" si="10"/>
        <v/>
      </c>
      <c r="O266" s="14" t="str">
        <f t="shared" si="11"/>
        <v/>
      </c>
      <c r="P266" s="33" t="str">
        <f t="shared" si="15"/>
        <v/>
      </c>
      <c r="Q266" s="43"/>
      <c r="R266" s="19" t="str">
        <f t="shared" si="12"/>
        <v/>
      </c>
      <c r="S266" s="93" t="str">
        <f t="shared" si="13"/>
        <v/>
      </c>
      <c r="T266" s="43"/>
      <c r="U266" s="41"/>
      <c r="V266" s="12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</row>
    <row r="267" spans="1:74" ht="19">
      <c r="A267" s="14">
        <v>264</v>
      </c>
      <c r="B267" s="37"/>
      <c r="C267" s="40"/>
      <c r="D267" s="41"/>
      <c r="E267" s="15" t="s">
        <v>10</v>
      </c>
      <c r="F267" s="43"/>
      <c r="G267" s="41"/>
      <c r="H267" s="16" t="str">
        <f t="shared" si="14"/>
        <v/>
      </c>
      <c r="I267" s="43"/>
      <c r="J267" s="17" t="str">
        <f t="shared" si="8"/>
        <v/>
      </c>
      <c r="K267" s="14" t="str">
        <f t="shared" si="9"/>
        <v/>
      </c>
      <c r="L267" s="18" t="str">
        <f>IF(K267="","",K267/SUMMARY!$D$1)</f>
        <v/>
      </c>
      <c r="M267" s="43"/>
      <c r="N267" s="19" t="str">
        <f t="shared" si="10"/>
        <v/>
      </c>
      <c r="O267" s="14" t="str">
        <f t="shared" si="11"/>
        <v/>
      </c>
      <c r="P267" s="33" t="str">
        <f t="shared" si="15"/>
        <v/>
      </c>
      <c r="Q267" s="43"/>
      <c r="R267" s="19" t="str">
        <f t="shared" si="12"/>
        <v/>
      </c>
      <c r="S267" s="93" t="str">
        <f t="shared" si="13"/>
        <v/>
      </c>
      <c r="T267" s="43"/>
      <c r="U267" s="41"/>
      <c r="V267" s="12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</row>
    <row r="268" spans="1:74" ht="19">
      <c r="A268" s="14">
        <v>265</v>
      </c>
      <c r="B268" s="37"/>
      <c r="C268" s="40"/>
      <c r="D268" s="41"/>
      <c r="E268" s="15" t="s">
        <v>10</v>
      </c>
      <c r="F268" s="43"/>
      <c r="G268" s="41"/>
      <c r="H268" s="16" t="str">
        <f t="shared" si="14"/>
        <v/>
      </c>
      <c r="I268" s="43"/>
      <c r="J268" s="17" t="str">
        <f t="shared" si="8"/>
        <v/>
      </c>
      <c r="K268" s="14" t="str">
        <f t="shared" si="9"/>
        <v/>
      </c>
      <c r="L268" s="18" t="str">
        <f>IF(K268="","",K268/SUMMARY!$D$1)</f>
        <v/>
      </c>
      <c r="M268" s="43"/>
      <c r="N268" s="19" t="str">
        <f t="shared" si="10"/>
        <v/>
      </c>
      <c r="O268" s="14" t="str">
        <f t="shared" si="11"/>
        <v/>
      </c>
      <c r="P268" s="33" t="str">
        <f t="shared" si="15"/>
        <v/>
      </c>
      <c r="Q268" s="43"/>
      <c r="R268" s="19" t="str">
        <f t="shared" si="12"/>
        <v/>
      </c>
      <c r="S268" s="93" t="str">
        <f t="shared" si="13"/>
        <v/>
      </c>
      <c r="T268" s="43"/>
      <c r="U268" s="41"/>
      <c r="V268" s="12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</row>
    <row r="269" spans="1:74" ht="19">
      <c r="A269" s="14">
        <v>266</v>
      </c>
      <c r="B269" s="37"/>
      <c r="C269" s="40"/>
      <c r="D269" s="41"/>
      <c r="E269" s="15" t="s">
        <v>10</v>
      </c>
      <c r="F269" s="43"/>
      <c r="G269" s="41"/>
      <c r="H269" s="16" t="str">
        <f t="shared" si="14"/>
        <v/>
      </c>
      <c r="I269" s="43"/>
      <c r="J269" s="17" t="str">
        <f t="shared" si="8"/>
        <v/>
      </c>
      <c r="K269" s="14" t="str">
        <f t="shared" si="9"/>
        <v/>
      </c>
      <c r="L269" s="18" t="str">
        <f>IF(K269="","",K269/SUMMARY!$D$1)</f>
        <v/>
      </c>
      <c r="M269" s="43"/>
      <c r="N269" s="19" t="str">
        <f t="shared" si="10"/>
        <v/>
      </c>
      <c r="O269" s="14" t="str">
        <f t="shared" si="11"/>
        <v/>
      </c>
      <c r="P269" s="33" t="str">
        <f t="shared" si="15"/>
        <v/>
      </c>
      <c r="Q269" s="43"/>
      <c r="R269" s="19" t="str">
        <f t="shared" si="12"/>
        <v/>
      </c>
      <c r="S269" s="93" t="str">
        <f t="shared" si="13"/>
        <v/>
      </c>
      <c r="T269" s="43"/>
      <c r="U269" s="41"/>
      <c r="V269" s="12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</row>
    <row r="270" spans="1:74" ht="19">
      <c r="A270" s="14">
        <v>267</v>
      </c>
      <c r="B270" s="37"/>
      <c r="C270" s="40"/>
      <c r="D270" s="41"/>
      <c r="E270" s="15" t="s">
        <v>10</v>
      </c>
      <c r="F270" s="43"/>
      <c r="G270" s="41"/>
      <c r="H270" s="16" t="str">
        <f t="shared" si="14"/>
        <v/>
      </c>
      <c r="I270" s="43"/>
      <c r="J270" s="17" t="str">
        <f t="shared" si="8"/>
        <v/>
      </c>
      <c r="K270" s="14" t="str">
        <f t="shared" si="9"/>
        <v/>
      </c>
      <c r="L270" s="18" t="str">
        <f>IF(K270="","",K270/SUMMARY!$D$1)</f>
        <v/>
      </c>
      <c r="M270" s="43"/>
      <c r="N270" s="19" t="str">
        <f t="shared" si="10"/>
        <v/>
      </c>
      <c r="O270" s="14" t="str">
        <f t="shared" si="11"/>
        <v/>
      </c>
      <c r="P270" s="33" t="str">
        <f t="shared" si="15"/>
        <v/>
      </c>
      <c r="Q270" s="43"/>
      <c r="R270" s="19" t="str">
        <f t="shared" si="12"/>
        <v/>
      </c>
      <c r="S270" s="93" t="str">
        <f t="shared" si="13"/>
        <v/>
      </c>
      <c r="T270" s="43"/>
      <c r="U270" s="41"/>
      <c r="V270" s="12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</row>
    <row r="271" spans="1:74" ht="19">
      <c r="A271" s="14">
        <v>268</v>
      </c>
      <c r="B271" s="37"/>
      <c r="C271" s="40"/>
      <c r="D271" s="41"/>
      <c r="E271" s="15" t="s">
        <v>10</v>
      </c>
      <c r="F271" s="43"/>
      <c r="G271" s="41"/>
      <c r="H271" s="16" t="str">
        <f t="shared" si="14"/>
        <v/>
      </c>
      <c r="I271" s="43"/>
      <c r="J271" s="17" t="str">
        <f t="shared" si="8"/>
        <v/>
      </c>
      <c r="K271" s="14" t="str">
        <f t="shared" si="9"/>
        <v/>
      </c>
      <c r="L271" s="18" t="str">
        <f>IF(K271="","",K271/SUMMARY!$D$1)</f>
        <v/>
      </c>
      <c r="M271" s="43"/>
      <c r="N271" s="19" t="str">
        <f t="shared" si="10"/>
        <v/>
      </c>
      <c r="O271" s="14" t="str">
        <f t="shared" si="11"/>
        <v/>
      </c>
      <c r="P271" s="33" t="str">
        <f t="shared" si="15"/>
        <v/>
      </c>
      <c r="Q271" s="43"/>
      <c r="R271" s="19" t="str">
        <f t="shared" si="12"/>
        <v/>
      </c>
      <c r="S271" s="93" t="str">
        <f t="shared" si="13"/>
        <v/>
      </c>
      <c r="T271" s="43"/>
      <c r="U271" s="41"/>
      <c r="V271" s="12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</row>
    <row r="272" spans="1:74" ht="19">
      <c r="A272" s="14">
        <v>269</v>
      </c>
      <c r="B272" s="37"/>
      <c r="C272" s="40"/>
      <c r="D272" s="41"/>
      <c r="E272" s="15" t="s">
        <v>10</v>
      </c>
      <c r="F272" s="43"/>
      <c r="G272" s="41"/>
      <c r="H272" s="16" t="str">
        <f t="shared" si="14"/>
        <v/>
      </c>
      <c r="I272" s="43"/>
      <c r="J272" s="17" t="str">
        <f t="shared" si="8"/>
        <v/>
      </c>
      <c r="K272" s="14" t="str">
        <f t="shared" si="9"/>
        <v/>
      </c>
      <c r="L272" s="18" t="str">
        <f>IF(K272="","",K272/SUMMARY!$D$1)</f>
        <v/>
      </c>
      <c r="M272" s="43"/>
      <c r="N272" s="19" t="str">
        <f t="shared" si="10"/>
        <v/>
      </c>
      <c r="O272" s="14" t="str">
        <f t="shared" si="11"/>
        <v/>
      </c>
      <c r="P272" s="33" t="str">
        <f t="shared" si="15"/>
        <v/>
      </c>
      <c r="Q272" s="43"/>
      <c r="R272" s="19" t="str">
        <f t="shared" si="12"/>
        <v/>
      </c>
      <c r="S272" s="93" t="str">
        <f t="shared" si="13"/>
        <v/>
      </c>
      <c r="T272" s="43"/>
      <c r="U272" s="41"/>
      <c r="V272" s="12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</row>
    <row r="273" spans="1:74" ht="19">
      <c r="A273" s="14">
        <v>270</v>
      </c>
      <c r="B273" s="37"/>
      <c r="C273" s="40"/>
      <c r="D273" s="41"/>
      <c r="E273" s="15" t="s">
        <v>10</v>
      </c>
      <c r="F273" s="43"/>
      <c r="G273" s="41"/>
      <c r="H273" s="16" t="str">
        <f t="shared" si="14"/>
        <v/>
      </c>
      <c r="I273" s="43"/>
      <c r="J273" s="17" t="str">
        <f t="shared" si="8"/>
        <v/>
      </c>
      <c r="K273" s="14" t="str">
        <f t="shared" si="9"/>
        <v/>
      </c>
      <c r="L273" s="18" t="str">
        <f>IF(K273="","",K273/SUMMARY!$D$1)</f>
        <v/>
      </c>
      <c r="M273" s="43"/>
      <c r="N273" s="19" t="str">
        <f t="shared" si="10"/>
        <v/>
      </c>
      <c r="O273" s="14" t="str">
        <f t="shared" si="11"/>
        <v/>
      </c>
      <c r="P273" s="33" t="str">
        <f t="shared" si="15"/>
        <v/>
      </c>
      <c r="Q273" s="43"/>
      <c r="R273" s="19" t="str">
        <f t="shared" si="12"/>
        <v/>
      </c>
      <c r="S273" s="93" t="str">
        <f t="shared" si="13"/>
        <v/>
      </c>
      <c r="T273" s="43"/>
      <c r="U273" s="41"/>
      <c r="V273" s="12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</row>
    <row r="274" spans="1:74" ht="19">
      <c r="A274" s="14">
        <v>271</v>
      </c>
      <c r="B274" s="37"/>
      <c r="C274" s="40"/>
      <c r="D274" s="41"/>
      <c r="E274" s="15" t="s">
        <v>10</v>
      </c>
      <c r="F274" s="43"/>
      <c r="G274" s="41"/>
      <c r="H274" s="16" t="str">
        <f t="shared" si="14"/>
        <v/>
      </c>
      <c r="I274" s="43"/>
      <c r="J274" s="17" t="str">
        <f t="shared" si="8"/>
        <v/>
      </c>
      <c r="K274" s="14" t="str">
        <f t="shared" si="9"/>
        <v/>
      </c>
      <c r="L274" s="18" t="str">
        <f>IF(K274="","",K274/SUMMARY!$D$1)</f>
        <v/>
      </c>
      <c r="M274" s="43"/>
      <c r="N274" s="19" t="str">
        <f t="shared" si="10"/>
        <v/>
      </c>
      <c r="O274" s="14" t="str">
        <f t="shared" si="11"/>
        <v/>
      </c>
      <c r="P274" s="33" t="str">
        <f t="shared" si="15"/>
        <v/>
      </c>
      <c r="Q274" s="43"/>
      <c r="R274" s="19" t="str">
        <f t="shared" si="12"/>
        <v/>
      </c>
      <c r="S274" s="93" t="str">
        <f t="shared" si="13"/>
        <v/>
      </c>
      <c r="T274" s="43"/>
      <c r="U274" s="41"/>
      <c r="V274" s="12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</row>
    <row r="275" spans="1:74" ht="19">
      <c r="A275" s="14">
        <v>272</v>
      </c>
      <c r="B275" s="37"/>
      <c r="C275" s="40"/>
      <c r="D275" s="41"/>
      <c r="E275" s="15" t="s">
        <v>10</v>
      </c>
      <c r="F275" s="43"/>
      <c r="G275" s="41"/>
      <c r="H275" s="16" t="str">
        <f t="shared" si="14"/>
        <v/>
      </c>
      <c r="I275" s="43"/>
      <c r="J275" s="17" t="str">
        <f t="shared" si="8"/>
        <v/>
      </c>
      <c r="K275" s="14" t="str">
        <f t="shared" si="9"/>
        <v/>
      </c>
      <c r="L275" s="18" t="str">
        <f>IF(K275="","",K275/SUMMARY!$D$1)</f>
        <v/>
      </c>
      <c r="M275" s="43"/>
      <c r="N275" s="19" t="str">
        <f t="shared" si="10"/>
        <v/>
      </c>
      <c r="O275" s="14" t="str">
        <f t="shared" si="11"/>
        <v/>
      </c>
      <c r="P275" s="33" t="str">
        <f t="shared" si="15"/>
        <v/>
      </c>
      <c r="Q275" s="43"/>
      <c r="R275" s="19" t="str">
        <f t="shared" si="12"/>
        <v/>
      </c>
      <c r="S275" s="93" t="str">
        <f t="shared" si="13"/>
        <v/>
      </c>
      <c r="T275" s="43"/>
      <c r="U275" s="41"/>
      <c r="V275" s="12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</row>
    <row r="276" spans="1:74" ht="19">
      <c r="A276" s="14">
        <v>273</v>
      </c>
      <c r="B276" s="37"/>
      <c r="C276" s="40"/>
      <c r="D276" s="41"/>
      <c r="E276" s="15" t="s">
        <v>10</v>
      </c>
      <c r="F276" s="43"/>
      <c r="G276" s="41"/>
      <c r="H276" s="16" t="str">
        <f t="shared" si="14"/>
        <v/>
      </c>
      <c r="I276" s="43"/>
      <c r="J276" s="17" t="str">
        <f t="shared" si="8"/>
        <v/>
      </c>
      <c r="K276" s="14" t="str">
        <f t="shared" si="9"/>
        <v/>
      </c>
      <c r="L276" s="18" t="str">
        <f>IF(K276="","",K276/SUMMARY!$D$1)</f>
        <v/>
      </c>
      <c r="M276" s="43"/>
      <c r="N276" s="19" t="str">
        <f t="shared" si="10"/>
        <v/>
      </c>
      <c r="O276" s="14" t="str">
        <f t="shared" si="11"/>
        <v/>
      </c>
      <c r="P276" s="33" t="str">
        <f t="shared" si="15"/>
        <v/>
      </c>
      <c r="Q276" s="43"/>
      <c r="R276" s="19" t="str">
        <f t="shared" si="12"/>
        <v/>
      </c>
      <c r="S276" s="93" t="str">
        <f t="shared" si="13"/>
        <v/>
      </c>
      <c r="T276" s="43"/>
      <c r="U276" s="41"/>
      <c r="V276" s="12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</row>
    <row r="277" spans="1:74" ht="19">
      <c r="A277" s="14">
        <v>274</v>
      </c>
      <c r="B277" s="37"/>
      <c r="C277" s="40"/>
      <c r="D277" s="41"/>
      <c r="E277" s="15" t="s">
        <v>10</v>
      </c>
      <c r="F277" s="43"/>
      <c r="G277" s="41"/>
      <c r="H277" s="16" t="str">
        <f t="shared" si="14"/>
        <v/>
      </c>
      <c r="I277" s="43"/>
      <c r="J277" s="17" t="str">
        <f t="shared" si="8"/>
        <v/>
      </c>
      <c r="K277" s="14" t="str">
        <f t="shared" si="9"/>
        <v/>
      </c>
      <c r="L277" s="18" t="str">
        <f>IF(K277="","",K277/SUMMARY!$D$1)</f>
        <v/>
      </c>
      <c r="M277" s="43"/>
      <c r="N277" s="19" t="str">
        <f t="shared" si="10"/>
        <v/>
      </c>
      <c r="O277" s="14" t="str">
        <f t="shared" si="11"/>
        <v/>
      </c>
      <c r="P277" s="33" t="str">
        <f t="shared" si="15"/>
        <v/>
      </c>
      <c r="Q277" s="43"/>
      <c r="R277" s="19" t="str">
        <f t="shared" si="12"/>
        <v/>
      </c>
      <c r="S277" s="93" t="str">
        <f t="shared" si="13"/>
        <v/>
      </c>
      <c r="T277" s="43"/>
      <c r="U277" s="41"/>
      <c r="V277" s="12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</row>
    <row r="278" spans="1:74" ht="19">
      <c r="A278" s="14">
        <v>275</v>
      </c>
      <c r="B278" s="37"/>
      <c r="C278" s="40"/>
      <c r="D278" s="41"/>
      <c r="E278" s="15" t="s">
        <v>10</v>
      </c>
      <c r="F278" s="43"/>
      <c r="G278" s="41"/>
      <c r="H278" s="16" t="str">
        <f t="shared" si="14"/>
        <v/>
      </c>
      <c r="I278" s="43"/>
      <c r="J278" s="17" t="str">
        <f t="shared" si="8"/>
        <v/>
      </c>
      <c r="K278" s="14" t="str">
        <f t="shared" si="9"/>
        <v/>
      </c>
      <c r="L278" s="18" t="str">
        <f>IF(K278="","",K278/SUMMARY!$D$1)</f>
        <v/>
      </c>
      <c r="M278" s="43"/>
      <c r="N278" s="19" t="str">
        <f t="shared" si="10"/>
        <v/>
      </c>
      <c r="O278" s="14" t="str">
        <f t="shared" si="11"/>
        <v/>
      </c>
      <c r="P278" s="33" t="str">
        <f t="shared" si="15"/>
        <v/>
      </c>
      <c r="Q278" s="43"/>
      <c r="R278" s="19" t="str">
        <f t="shared" si="12"/>
        <v/>
      </c>
      <c r="S278" s="93" t="str">
        <f t="shared" si="13"/>
        <v/>
      </c>
      <c r="T278" s="43"/>
      <c r="U278" s="41"/>
      <c r="V278" s="12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</row>
    <row r="279" spans="1:74" ht="19">
      <c r="A279" s="14">
        <v>276</v>
      </c>
      <c r="B279" s="37"/>
      <c r="C279" s="40"/>
      <c r="D279" s="41"/>
      <c r="E279" s="15" t="s">
        <v>10</v>
      </c>
      <c r="F279" s="43"/>
      <c r="G279" s="41"/>
      <c r="H279" s="16" t="str">
        <f t="shared" si="14"/>
        <v/>
      </c>
      <c r="I279" s="43"/>
      <c r="J279" s="17" t="str">
        <f t="shared" si="8"/>
        <v/>
      </c>
      <c r="K279" s="14" t="str">
        <f t="shared" si="9"/>
        <v/>
      </c>
      <c r="L279" s="18" t="str">
        <f>IF(K279="","",K279/SUMMARY!$D$1)</f>
        <v/>
      </c>
      <c r="M279" s="43"/>
      <c r="N279" s="19" t="str">
        <f t="shared" si="10"/>
        <v/>
      </c>
      <c r="O279" s="14" t="str">
        <f t="shared" si="11"/>
        <v/>
      </c>
      <c r="P279" s="33" t="str">
        <f t="shared" si="15"/>
        <v/>
      </c>
      <c r="Q279" s="43"/>
      <c r="R279" s="19" t="str">
        <f t="shared" si="12"/>
        <v/>
      </c>
      <c r="S279" s="93" t="str">
        <f t="shared" si="13"/>
        <v/>
      </c>
      <c r="T279" s="43"/>
      <c r="U279" s="41"/>
      <c r="V279" s="12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</row>
    <row r="280" spans="1:74" ht="19">
      <c r="A280" s="14">
        <v>277</v>
      </c>
      <c r="B280" s="37"/>
      <c r="C280" s="40"/>
      <c r="D280" s="41"/>
      <c r="E280" s="15" t="s">
        <v>10</v>
      </c>
      <c r="F280" s="43"/>
      <c r="G280" s="41"/>
      <c r="H280" s="16" t="str">
        <f t="shared" si="14"/>
        <v/>
      </c>
      <c r="I280" s="43"/>
      <c r="J280" s="17" t="str">
        <f t="shared" si="8"/>
        <v/>
      </c>
      <c r="K280" s="14" t="str">
        <f t="shared" si="9"/>
        <v/>
      </c>
      <c r="L280" s="18" t="str">
        <f>IF(K280="","",K280/SUMMARY!$D$1)</f>
        <v/>
      </c>
      <c r="M280" s="43"/>
      <c r="N280" s="19" t="str">
        <f t="shared" si="10"/>
        <v/>
      </c>
      <c r="O280" s="14" t="str">
        <f t="shared" si="11"/>
        <v/>
      </c>
      <c r="P280" s="33" t="str">
        <f t="shared" si="15"/>
        <v/>
      </c>
      <c r="Q280" s="43"/>
      <c r="R280" s="19" t="str">
        <f t="shared" si="12"/>
        <v/>
      </c>
      <c r="S280" s="93" t="str">
        <f t="shared" si="13"/>
        <v/>
      </c>
      <c r="T280" s="43"/>
      <c r="U280" s="41"/>
      <c r="V280" s="12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</row>
    <row r="281" spans="1:74" ht="19">
      <c r="A281" s="14">
        <v>278</v>
      </c>
      <c r="B281" s="37"/>
      <c r="C281" s="40"/>
      <c r="D281" s="41"/>
      <c r="E281" s="15" t="s">
        <v>10</v>
      </c>
      <c r="F281" s="43"/>
      <c r="G281" s="41"/>
      <c r="H281" s="16" t="str">
        <f t="shared" si="14"/>
        <v/>
      </c>
      <c r="I281" s="43"/>
      <c r="J281" s="17" t="str">
        <f t="shared" si="8"/>
        <v/>
      </c>
      <c r="K281" s="14" t="str">
        <f t="shared" si="9"/>
        <v/>
      </c>
      <c r="L281" s="18" t="str">
        <f>IF(K281="","",K281/SUMMARY!$D$1)</f>
        <v/>
      </c>
      <c r="M281" s="43"/>
      <c r="N281" s="19" t="str">
        <f t="shared" si="10"/>
        <v/>
      </c>
      <c r="O281" s="14" t="str">
        <f t="shared" si="11"/>
        <v/>
      </c>
      <c r="P281" s="33" t="str">
        <f t="shared" si="15"/>
        <v/>
      </c>
      <c r="Q281" s="43"/>
      <c r="R281" s="19" t="str">
        <f t="shared" si="12"/>
        <v/>
      </c>
      <c r="S281" s="93" t="str">
        <f t="shared" si="13"/>
        <v/>
      </c>
      <c r="T281" s="43"/>
      <c r="U281" s="41"/>
      <c r="V281" s="12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</row>
    <row r="282" spans="1:74" ht="19">
      <c r="A282" s="14">
        <v>279</v>
      </c>
      <c r="B282" s="37"/>
      <c r="C282" s="40"/>
      <c r="D282" s="41"/>
      <c r="E282" s="15" t="s">
        <v>10</v>
      </c>
      <c r="F282" s="43"/>
      <c r="G282" s="41"/>
      <c r="H282" s="16" t="str">
        <f t="shared" si="14"/>
        <v/>
      </c>
      <c r="I282" s="43"/>
      <c r="J282" s="17" t="str">
        <f t="shared" si="8"/>
        <v/>
      </c>
      <c r="K282" s="14" t="str">
        <f t="shared" si="9"/>
        <v/>
      </c>
      <c r="L282" s="18" t="str">
        <f>IF(K282="","",K282/SUMMARY!$D$1)</f>
        <v/>
      </c>
      <c r="M282" s="43"/>
      <c r="N282" s="19" t="str">
        <f t="shared" si="10"/>
        <v/>
      </c>
      <c r="O282" s="14" t="str">
        <f t="shared" si="11"/>
        <v/>
      </c>
      <c r="P282" s="33" t="str">
        <f t="shared" si="15"/>
        <v/>
      </c>
      <c r="Q282" s="43"/>
      <c r="R282" s="19" t="str">
        <f t="shared" si="12"/>
        <v/>
      </c>
      <c r="S282" s="93" t="str">
        <f t="shared" si="13"/>
        <v/>
      </c>
      <c r="T282" s="43"/>
      <c r="U282" s="41"/>
      <c r="V282" s="12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</row>
    <row r="283" spans="1:74" ht="19">
      <c r="A283" s="14">
        <v>280</v>
      </c>
      <c r="B283" s="37"/>
      <c r="C283" s="40"/>
      <c r="D283" s="41"/>
      <c r="E283" s="15" t="s">
        <v>10</v>
      </c>
      <c r="F283" s="43"/>
      <c r="G283" s="41"/>
      <c r="H283" s="16" t="str">
        <f t="shared" si="14"/>
        <v/>
      </c>
      <c r="I283" s="43"/>
      <c r="J283" s="17" t="str">
        <f t="shared" si="8"/>
        <v/>
      </c>
      <c r="K283" s="14" t="str">
        <f t="shared" si="9"/>
        <v/>
      </c>
      <c r="L283" s="18" t="str">
        <f>IF(K283="","",K283/SUMMARY!$D$1)</f>
        <v/>
      </c>
      <c r="M283" s="43"/>
      <c r="N283" s="19" t="str">
        <f t="shared" si="10"/>
        <v/>
      </c>
      <c r="O283" s="14" t="str">
        <f t="shared" si="11"/>
        <v/>
      </c>
      <c r="P283" s="33" t="str">
        <f t="shared" si="15"/>
        <v/>
      </c>
      <c r="Q283" s="43"/>
      <c r="R283" s="19" t="str">
        <f t="shared" si="12"/>
        <v/>
      </c>
      <c r="S283" s="93" t="str">
        <f t="shared" si="13"/>
        <v/>
      </c>
      <c r="T283" s="43"/>
      <c r="U283" s="41"/>
      <c r="V283" s="12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</row>
    <row r="284" spans="1:74" ht="19">
      <c r="A284" s="14">
        <v>281</v>
      </c>
      <c r="B284" s="37"/>
      <c r="C284" s="40"/>
      <c r="D284" s="41"/>
      <c r="E284" s="15" t="s">
        <v>10</v>
      </c>
      <c r="F284" s="43"/>
      <c r="G284" s="41"/>
      <c r="H284" s="16" t="str">
        <f t="shared" si="14"/>
        <v/>
      </c>
      <c r="I284" s="43"/>
      <c r="J284" s="17" t="str">
        <f t="shared" si="8"/>
        <v/>
      </c>
      <c r="K284" s="14" t="str">
        <f t="shared" si="9"/>
        <v/>
      </c>
      <c r="L284" s="18" t="str">
        <f>IF(K284="","",K284/SUMMARY!$D$1)</f>
        <v/>
      </c>
      <c r="M284" s="43"/>
      <c r="N284" s="19" t="str">
        <f t="shared" si="10"/>
        <v/>
      </c>
      <c r="O284" s="14" t="str">
        <f t="shared" si="11"/>
        <v/>
      </c>
      <c r="P284" s="33" t="str">
        <f t="shared" si="15"/>
        <v/>
      </c>
      <c r="Q284" s="43"/>
      <c r="R284" s="19" t="str">
        <f t="shared" si="12"/>
        <v/>
      </c>
      <c r="S284" s="93" t="str">
        <f t="shared" si="13"/>
        <v/>
      </c>
      <c r="T284" s="43"/>
      <c r="U284" s="41"/>
      <c r="V284" s="12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</row>
    <row r="285" spans="1:74" ht="19">
      <c r="A285" s="14">
        <v>282</v>
      </c>
      <c r="B285" s="37"/>
      <c r="C285" s="40"/>
      <c r="D285" s="41"/>
      <c r="E285" s="15" t="s">
        <v>10</v>
      </c>
      <c r="F285" s="43"/>
      <c r="G285" s="41"/>
      <c r="H285" s="16" t="str">
        <f t="shared" si="14"/>
        <v/>
      </c>
      <c r="I285" s="43"/>
      <c r="J285" s="17" t="str">
        <f t="shared" si="8"/>
        <v/>
      </c>
      <c r="K285" s="14" t="str">
        <f t="shared" si="9"/>
        <v/>
      </c>
      <c r="L285" s="18" t="str">
        <f>IF(K285="","",K285/SUMMARY!$D$1)</f>
        <v/>
      </c>
      <c r="M285" s="43"/>
      <c r="N285" s="19" t="str">
        <f t="shared" si="10"/>
        <v/>
      </c>
      <c r="O285" s="14" t="str">
        <f t="shared" si="11"/>
        <v/>
      </c>
      <c r="P285" s="33" t="str">
        <f t="shared" si="15"/>
        <v/>
      </c>
      <c r="Q285" s="43"/>
      <c r="R285" s="19" t="str">
        <f t="shared" si="12"/>
        <v/>
      </c>
      <c r="S285" s="93" t="str">
        <f t="shared" si="13"/>
        <v/>
      </c>
      <c r="T285" s="43"/>
      <c r="U285" s="41"/>
      <c r="V285" s="12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</row>
    <row r="286" spans="1:74" ht="19">
      <c r="A286" s="14">
        <v>283</v>
      </c>
      <c r="B286" s="37"/>
      <c r="C286" s="40"/>
      <c r="D286" s="41"/>
      <c r="E286" s="15" t="s">
        <v>10</v>
      </c>
      <c r="F286" s="43"/>
      <c r="G286" s="41"/>
      <c r="H286" s="16" t="str">
        <f t="shared" si="14"/>
        <v/>
      </c>
      <c r="I286" s="43"/>
      <c r="J286" s="17" t="str">
        <f t="shared" si="8"/>
        <v/>
      </c>
      <c r="K286" s="14" t="str">
        <f t="shared" si="9"/>
        <v/>
      </c>
      <c r="L286" s="18" t="str">
        <f>IF(K286="","",K286/SUMMARY!$D$1)</f>
        <v/>
      </c>
      <c r="M286" s="43"/>
      <c r="N286" s="19" t="str">
        <f t="shared" si="10"/>
        <v/>
      </c>
      <c r="O286" s="14" t="str">
        <f t="shared" si="11"/>
        <v/>
      </c>
      <c r="P286" s="33" t="str">
        <f t="shared" si="15"/>
        <v/>
      </c>
      <c r="Q286" s="43"/>
      <c r="R286" s="19" t="str">
        <f t="shared" si="12"/>
        <v/>
      </c>
      <c r="S286" s="93" t="str">
        <f t="shared" si="13"/>
        <v/>
      </c>
      <c r="T286" s="43"/>
      <c r="U286" s="41"/>
      <c r="V286" s="12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</row>
    <row r="287" spans="1:74" ht="19">
      <c r="A287" s="14">
        <v>284</v>
      </c>
      <c r="B287" s="37"/>
      <c r="C287" s="40"/>
      <c r="D287" s="41"/>
      <c r="E287" s="15" t="s">
        <v>10</v>
      </c>
      <c r="F287" s="43"/>
      <c r="G287" s="41"/>
      <c r="H287" s="16" t="str">
        <f t="shared" si="14"/>
        <v/>
      </c>
      <c r="I287" s="43"/>
      <c r="J287" s="17" t="str">
        <f t="shared" si="8"/>
        <v/>
      </c>
      <c r="K287" s="14" t="str">
        <f t="shared" si="9"/>
        <v/>
      </c>
      <c r="L287" s="18" t="str">
        <f>IF(K287="","",K287/SUMMARY!$D$1)</f>
        <v/>
      </c>
      <c r="M287" s="43"/>
      <c r="N287" s="19" t="str">
        <f t="shared" si="10"/>
        <v/>
      </c>
      <c r="O287" s="14" t="str">
        <f t="shared" si="11"/>
        <v/>
      </c>
      <c r="P287" s="33" t="str">
        <f t="shared" si="15"/>
        <v/>
      </c>
      <c r="Q287" s="43"/>
      <c r="R287" s="19" t="str">
        <f t="shared" si="12"/>
        <v/>
      </c>
      <c r="S287" s="93" t="str">
        <f t="shared" si="13"/>
        <v/>
      </c>
      <c r="T287" s="43"/>
      <c r="U287" s="41"/>
      <c r="V287" s="12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</row>
    <row r="288" spans="1:74" ht="19">
      <c r="A288" s="14">
        <v>285</v>
      </c>
      <c r="B288" s="37"/>
      <c r="C288" s="40"/>
      <c r="D288" s="41"/>
      <c r="E288" s="15" t="s">
        <v>10</v>
      </c>
      <c r="F288" s="43"/>
      <c r="G288" s="41"/>
      <c r="H288" s="16" t="str">
        <f t="shared" si="14"/>
        <v/>
      </c>
      <c r="I288" s="43"/>
      <c r="J288" s="17" t="str">
        <f t="shared" si="8"/>
        <v/>
      </c>
      <c r="K288" s="14" t="str">
        <f t="shared" si="9"/>
        <v/>
      </c>
      <c r="L288" s="18" t="str">
        <f>IF(K288="","",K288/SUMMARY!$D$1)</f>
        <v/>
      </c>
      <c r="M288" s="43"/>
      <c r="N288" s="19" t="str">
        <f t="shared" si="10"/>
        <v/>
      </c>
      <c r="O288" s="14" t="str">
        <f t="shared" si="11"/>
        <v/>
      </c>
      <c r="P288" s="33" t="str">
        <f t="shared" si="15"/>
        <v/>
      </c>
      <c r="Q288" s="43"/>
      <c r="R288" s="19" t="str">
        <f t="shared" si="12"/>
        <v/>
      </c>
      <c r="S288" s="93" t="str">
        <f t="shared" si="13"/>
        <v/>
      </c>
      <c r="T288" s="43"/>
      <c r="U288" s="41"/>
      <c r="V288" s="12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</row>
    <row r="289" spans="1:74" ht="19">
      <c r="A289" s="14">
        <v>286</v>
      </c>
      <c r="B289" s="37"/>
      <c r="C289" s="40"/>
      <c r="D289" s="41"/>
      <c r="E289" s="15" t="s">
        <v>10</v>
      </c>
      <c r="F289" s="43"/>
      <c r="G289" s="41"/>
      <c r="H289" s="16" t="str">
        <f t="shared" si="14"/>
        <v/>
      </c>
      <c r="I289" s="43"/>
      <c r="J289" s="17" t="str">
        <f t="shared" si="8"/>
        <v/>
      </c>
      <c r="K289" s="14" t="str">
        <f t="shared" si="9"/>
        <v/>
      </c>
      <c r="L289" s="18" t="str">
        <f>IF(K289="","",K289/SUMMARY!$D$1)</f>
        <v/>
      </c>
      <c r="M289" s="43"/>
      <c r="N289" s="19" t="str">
        <f t="shared" si="10"/>
        <v/>
      </c>
      <c r="O289" s="14" t="str">
        <f t="shared" si="11"/>
        <v/>
      </c>
      <c r="P289" s="33" t="str">
        <f t="shared" si="15"/>
        <v/>
      </c>
      <c r="Q289" s="43"/>
      <c r="R289" s="19" t="str">
        <f t="shared" si="12"/>
        <v/>
      </c>
      <c r="S289" s="93" t="str">
        <f t="shared" si="13"/>
        <v/>
      </c>
      <c r="T289" s="43"/>
      <c r="U289" s="41"/>
      <c r="V289" s="12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</row>
    <row r="290" spans="1:74" ht="19">
      <c r="A290" s="14">
        <v>287</v>
      </c>
      <c r="B290" s="37"/>
      <c r="C290" s="40"/>
      <c r="D290" s="41"/>
      <c r="E290" s="15" t="s">
        <v>10</v>
      </c>
      <c r="F290" s="43"/>
      <c r="G290" s="41"/>
      <c r="H290" s="16" t="str">
        <f t="shared" si="14"/>
        <v/>
      </c>
      <c r="I290" s="43"/>
      <c r="J290" s="17" t="str">
        <f t="shared" si="8"/>
        <v/>
      </c>
      <c r="K290" s="14" t="str">
        <f t="shared" si="9"/>
        <v/>
      </c>
      <c r="L290" s="18" t="str">
        <f>IF(K290="","",K290/SUMMARY!$D$1)</f>
        <v/>
      </c>
      <c r="M290" s="43"/>
      <c r="N290" s="19" t="str">
        <f t="shared" si="10"/>
        <v/>
      </c>
      <c r="O290" s="14" t="str">
        <f t="shared" si="11"/>
        <v/>
      </c>
      <c r="P290" s="33" t="str">
        <f t="shared" si="15"/>
        <v/>
      </c>
      <c r="Q290" s="43"/>
      <c r="R290" s="19" t="str">
        <f t="shared" si="12"/>
        <v/>
      </c>
      <c r="S290" s="93" t="str">
        <f t="shared" si="13"/>
        <v/>
      </c>
      <c r="T290" s="43"/>
      <c r="U290" s="41"/>
      <c r="V290" s="12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</row>
    <row r="291" spans="1:74" ht="19">
      <c r="A291" s="14">
        <v>288</v>
      </c>
      <c r="B291" s="37"/>
      <c r="C291" s="40"/>
      <c r="D291" s="41"/>
      <c r="E291" s="15" t="s">
        <v>10</v>
      </c>
      <c r="F291" s="43"/>
      <c r="G291" s="41"/>
      <c r="H291" s="16" t="str">
        <f t="shared" si="14"/>
        <v/>
      </c>
      <c r="I291" s="43"/>
      <c r="J291" s="17" t="str">
        <f t="shared" si="8"/>
        <v/>
      </c>
      <c r="K291" s="14" t="str">
        <f t="shared" si="9"/>
        <v/>
      </c>
      <c r="L291" s="18" t="str">
        <f>IF(K291="","",K291/SUMMARY!$D$1)</f>
        <v/>
      </c>
      <c r="M291" s="43"/>
      <c r="N291" s="19" t="str">
        <f t="shared" si="10"/>
        <v/>
      </c>
      <c r="O291" s="14" t="str">
        <f t="shared" si="11"/>
        <v/>
      </c>
      <c r="P291" s="33" t="str">
        <f t="shared" si="15"/>
        <v/>
      </c>
      <c r="Q291" s="43"/>
      <c r="R291" s="19" t="str">
        <f t="shared" si="12"/>
        <v/>
      </c>
      <c r="S291" s="93" t="str">
        <f t="shared" si="13"/>
        <v/>
      </c>
      <c r="T291" s="43"/>
      <c r="U291" s="41"/>
      <c r="V291" s="12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</row>
    <row r="292" spans="1:74" ht="19">
      <c r="A292" s="14">
        <v>289</v>
      </c>
      <c r="B292" s="37"/>
      <c r="C292" s="40"/>
      <c r="D292" s="41"/>
      <c r="E292" s="15" t="s">
        <v>10</v>
      </c>
      <c r="F292" s="43"/>
      <c r="G292" s="41"/>
      <c r="H292" s="16" t="str">
        <f t="shared" si="14"/>
        <v/>
      </c>
      <c r="I292" s="43"/>
      <c r="J292" s="17" t="str">
        <f t="shared" si="8"/>
        <v/>
      </c>
      <c r="K292" s="14" t="str">
        <f t="shared" si="9"/>
        <v/>
      </c>
      <c r="L292" s="18" t="str">
        <f>IF(K292="","",K292/SUMMARY!$D$1)</f>
        <v/>
      </c>
      <c r="M292" s="43"/>
      <c r="N292" s="19" t="str">
        <f t="shared" si="10"/>
        <v/>
      </c>
      <c r="O292" s="14" t="str">
        <f t="shared" si="11"/>
        <v/>
      </c>
      <c r="P292" s="33" t="str">
        <f t="shared" si="15"/>
        <v/>
      </c>
      <c r="Q292" s="43"/>
      <c r="R292" s="19" t="str">
        <f t="shared" si="12"/>
        <v/>
      </c>
      <c r="S292" s="93" t="str">
        <f t="shared" si="13"/>
        <v/>
      </c>
      <c r="T292" s="43"/>
      <c r="U292" s="41"/>
      <c r="V292" s="12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</row>
    <row r="293" spans="1:74" ht="19">
      <c r="A293" s="14">
        <v>290</v>
      </c>
      <c r="B293" s="37"/>
      <c r="C293" s="40"/>
      <c r="D293" s="41"/>
      <c r="E293" s="15" t="s">
        <v>10</v>
      </c>
      <c r="F293" s="43"/>
      <c r="G293" s="41"/>
      <c r="H293" s="16" t="str">
        <f t="shared" si="14"/>
        <v/>
      </c>
      <c r="I293" s="43"/>
      <c r="J293" s="17" t="str">
        <f t="shared" si="8"/>
        <v/>
      </c>
      <c r="K293" s="14" t="str">
        <f t="shared" si="9"/>
        <v/>
      </c>
      <c r="L293" s="18" t="str">
        <f>IF(K293="","",K293/SUMMARY!$D$1)</f>
        <v/>
      </c>
      <c r="M293" s="43"/>
      <c r="N293" s="19" t="str">
        <f t="shared" si="10"/>
        <v/>
      </c>
      <c r="O293" s="14" t="str">
        <f t="shared" si="11"/>
        <v/>
      </c>
      <c r="P293" s="33" t="str">
        <f t="shared" si="15"/>
        <v/>
      </c>
      <c r="Q293" s="43"/>
      <c r="R293" s="19" t="str">
        <f t="shared" si="12"/>
        <v/>
      </c>
      <c r="S293" s="93" t="str">
        <f t="shared" si="13"/>
        <v/>
      </c>
      <c r="T293" s="43"/>
      <c r="U293" s="41"/>
      <c r="V293" s="12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</row>
    <row r="294" spans="1:74" ht="19">
      <c r="A294" s="14">
        <v>291</v>
      </c>
      <c r="B294" s="37"/>
      <c r="C294" s="40"/>
      <c r="D294" s="41"/>
      <c r="E294" s="15" t="s">
        <v>10</v>
      </c>
      <c r="F294" s="43"/>
      <c r="G294" s="41"/>
      <c r="H294" s="16" t="str">
        <f t="shared" si="14"/>
        <v/>
      </c>
      <c r="I294" s="43"/>
      <c r="J294" s="17" t="str">
        <f t="shared" si="8"/>
        <v/>
      </c>
      <c r="K294" s="14" t="str">
        <f t="shared" si="9"/>
        <v/>
      </c>
      <c r="L294" s="18" t="str">
        <f>IF(K294="","",K294/SUMMARY!$D$1)</f>
        <v/>
      </c>
      <c r="M294" s="43"/>
      <c r="N294" s="19" t="str">
        <f t="shared" si="10"/>
        <v/>
      </c>
      <c r="O294" s="14" t="str">
        <f t="shared" si="11"/>
        <v/>
      </c>
      <c r="P294" s="33" t="str">
        <f t="shared" si="15"/>
        <v/>
      </c>
      <c r="Q294" s="43"/>
      <c r="R294" s="19" t="str">
        <f t="shared" si="12"/>
        <v/>
      </c>
      <c r="S294" s="93" t="str">
        <f t="shared" si="13"/>
        <v/>
      </c>
      <c r="T294" s="43"/>
      <c r="U294" s="41"/>
      <c r="V294" s="12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</row>
    <row r="295" spans="1:74" ht="19">
      <c r="A295" s="14">
        <v>292</v>
      </c>
      <c r="B295" s="37"/>
      <c r="C295" s="40"/>
      <c r="D295" s="41"/>
      <c r="E295" s="15" t="s">
        <v>10</v>
      </c>
      <c r="F295" s="43"/>
      <c r="G295" s="41"/>
      <c r="H295" s="16" t="str">
        <f t="shared" si="14"/>
        <v/>
      </c>
      <c r="I295" s="43"/>
      <c r="J295" s="17" t="str">
        <f t="shared" si="8"/>
        <v/>
      </c>
      <c r="K295" s="14" t="str">
        <f t="shared" si="9"/>
        <v/>
      </c>
      <c r="L295" s="18" t="str">
        <f>IF(K295="","",K295/SUMMARY!$D$1)</f>
        <v/>
      </c>
      <c r="M295" s="43"/>
      <c r="N295" s="19" t="str">
        <f t="shared" si="10"/>
        <v/>
      </c>
      <c r="O295" s="14" t="str">
        <f t="shared" si="11"/>
        <v/>
      </c>
      <c r="P295" s="33" t="str">
        <f t="shared" si="15"/>
        <v/>
      </c>
      <c r="Q295" s="43"/>
      <c r="R295" s="19" t="str">
        <f t="shared" si="12"/>
        <v/>
      </c>
      <c r="S295" s="93" t="str">
        <f t="shared" si="13"/>
        <v/>
      </c>
      <c r="T295" s="43"/>
      <c r="U295" s="41"/>
      <c r="V295" s="12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</row>
    <row r="296" spans="1:74" ht="19">
      <c r="A296" s="14">
        <v>293</v>
      </c>
      <c r="B296" s="37"/>
      <c r="C296" s="40"/>
      <c r="D296" s="41"/>
      <c r="E296" s="15" t="s">
        <v>10</v>
      </c>
      <c r="F296" s="43"/>
      <c r="G296" s="41"/>
      <c r="H296" s="16" t="str">
        <f t="shared" si="14"/>
        <v/>
      </c>
      <c r="I296" s="43"/>
      <c r="J296" s="17" t="str">
        <f t="shared" si="8"/>
        <v/>
      </c>
      <c r="K296" s="14" t="str">
        <f t="shared" si="9"/>
        <v/>
      </c>
      <c r="L296" s="18" t="str">
        <f>IF(K296="","",K296/SUMMARY!$D$1)</f>
        <v/>
      </c>
      <c r="M296" s="43"/>
      <c r="N296" s="19" t="str">
        <f t="shared" si="10"/>
        <v/>
      </c>
      <c r="O296" s="14" t="str">
        <f t="shared" si="11"/>
        <v/>
      </c>
      <c r="P296" s="33" t="str">
        <f t="shared" si="15"/>
        <v/>
      </c>
      <c r="Q296" s="43"/>
      <c r="R296" s="19" t="str">
        <f t="shared" si="12"/>
        <v/>
      </c>
      <c r="S296" s="93" t="str">
        <f t="shared" si="13"/>
        <v/>
      </c>
      <c r="T296" s="43"/>
      <c r="U296" s="41"/>
      <c r="V296" s="12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</row>
    <row r="297" spans="1:74" ht="19">
      <c r="A297" s="14">
        <v>294</v>
      </c>
      <c r="B297" s="37"/>
      <c r="C297" s="40"/>
      <c r="D297" s="41"/>
      <c r="E297" s="15" t="s">
        <v>10</v>
      </c>
      <c r="F297" s="43"/>
      <c r="G297" s="41"/>
      <c r="H297" s="16" t="str">
        <f t="shared" si="14"/>
        <v/>
      </c>
      <c r="I297" s="43"/>
      <c r="J297" s="17" t="str">
        <f t="shared" si="8"/>
        <v/>
      </c>
      <c r="K297" s="14" t="str">
        <f t="shared" si="9"/>
        <v/>
      </c>
      <c r="L297" s="18" t="str">
        <f>IF(K297="","",K297/SUMMARY!$D$1)</f>
        <v/>
      </c>
      <c r="M297" s="43"/>
      <c r="N297" s="19" t="str">
        <f t="shared" si="10"/>
        <v/>
      </c>
      <c r="O297" s="14" t="str">
        <f t="shared" si="11"/>
        <v/>
      </c>
      <c r="P297" s="33" t="str">
        <f t="shared" si="15"/>
        <v/>
      </c>
      <c r="Q297" s="43"/>
      <c r="R297" s="19" t="str">
        <f t="shared" si="12"/>
        <v/>
      </c>
      <c r="S297" s="93" t="str">
        <f t="shared" si="13"/>
        <v/>
      </c>
      <c r="T297" s="43"/>
      <c r="U297" s="41"/>
      <c r="V297" s="12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</row>
    <row r="298" spans="1:74" ht="19">
      <c r="A298" s="14">
        <v>295</v>
      </c>
      <c r="B298" s="37"/>
      <c r="C298" s="40"/>
      <c r="D298" s="41"/>
      <c r="E298" s="15" t="s">
        <v>10</v>
      </c>
      <c r="F298" s="43"/>
      <c r="G298" s="41"/>
      <c r="H298" s="16" t="str">
        <f t="shared" si="14"/>
        <v/>
      </c>
      <c r="I298" s="43"/>
      <c r="J298" s="17" t="str">
        <f t="shared" si="8"/>
        <v/>
      </c>
      <c r="K298" s="14" t="str">
        <f t="shared" si="9"/>
        <v/>
      </c>
      <c r="L298" s="18" t="str">
        <f>IF(K298="","",K298/SUMMARY!$D$1)</f>
        <v/>
      </c>
      <c r="M298" s="43"/>
      <c r="N298" s="19" t="str">
        <f t="shared" si="10"/>
        <v/>
      </c>
      <c r="O298" s="14" t="str">
        <f t="shared" si="11"/>
        <v/>
      </c>
      <c r="P298" s="33" t="str">
        <f t="shared" si="15"/>
        <v/>
      </c>
      <c r="Q298" s="43"/>
      <c r="R298" s="19" t="str">
        <f t="shared" si="12"/>
        <v/>
      </c>
      <c r="S298" s="93" t="str">
        <f t="shared" si="13"/>
        <v/>
      </c>
      <c r="T298" s="43"/>
      <c r="U298" s="41"/>
      <c r="V298" s="12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</row>
    <row r="299" spans="1:74" ht="19">
      <c r="A299" s="14">
        <v>296</v>
      </c>
      <c r="B299" s="37"/>
      <c r="C299" s="40"/>
      <c r="D299" s="41"/>
      <c r="E299" s="15" t="s">
        <v>10</v>
      </c>
      <c r="F299" s="43"/>
      <c r="G299" s="41"/>
      <c r="H299" s="16" t="str">
        <f t="shared" si="14"/>
        <v/>
      </c>
      <c r="I299" s="43"/>
      <c r="J299" s="17" t="str">
        <f t="shared" si="8"/>
        <v/>
      </c>
      <c r="K299" s="14" t="str">
        <f t="shared" si="9"/>
        <v/>
      </c>
      <c r="L299" s="18" t="str">
        <f>IF(K299="","",K299/SUMMARY!$D$1)</f>
        <v/>
      </c>
      <c r="M299" s="43"/>
      <c r="N299" s="19" t="str">
        <f t="shared" si="10"/>
        <v/>
      </c>
      <c r="O299" s="14" t="str">
        <f t="shared" si="11"/>
        <v/>
      </c>
      <c r="P299" s="33" t="str">
        <f t="shared" si="15"/>
        <v/>
      </c>
      <c r="Q299" s="43"/>
      <c r="R299" s="19" t="str">
        <f t="shared" si="12"/>
        <v/>
      </c>
      <c r="S299" s="93" t="str">
        <f t="shared" si="13"/>
        <v/>
      </c>
      <c r="T299" s="43"/>
      <c r="U299" s="41"/>
      <c r="V299" s="12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</row>
    <row r="300" spans="1:74" ht="19">
      <c r="A300" s="14">
        <v>297</v>
      </c>
      <c r="B300" s="37"/>
      <c r="C300" s="40"/>
      <c r="D300" s="41"/>
      <c r="E300" s="15" t="s">
        <v>10</v>
      </c>
      <c r="F300" s="43"/>
      <c r="G300" s="41"/>
      <c r="H300" s="16" t="str">
        <f t="shared" si="14"/>
        <v/>
      </c>
      <c r="I300" s="43"/>
      <c r="J300" s="17" t="str">
        <f t="shared" si="8"/>
        <v/>
      </c>
      <c r="K300" s="14" t="str">
        <f t="shared" si="9"/>
        <v/>
      </c>
      <c r="L300" s="18" t="str">
        <f>IF(K300="","",K300/SUMMARY!$D$1)</f>
        <v/>
      </c>
      <c r="M300" s="43"/>
      <c r="N300" s="19" t="str">
        <f t="shared" si="10"/>
        <v/>
      </c>
      <c r="O300" s="14" t="str">
        <f t="shared" si="11"/>
        <v/>
      </c>
      <c r="P300" s="33" t="str">
        <f t="shared" si="15"/>
        <v/>
      </c>
      <c r="Q300" s="43"/>
      <c r="R300" s="19" t="str">
        <f t="shared" si="12"/>
        <v/>
      </c>
      <c r="S300" s="93" t="str">
        <f t="shared" si="13"/>
        <v/>
      </c>
      <c r="T300" s="43"/>
      <c r="U300" s="41"/>
      <c r="V300" s="12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</row>
    <row r="301" spans="1:74" ht="19">
      <c r="A301" s="14">
        <v>298</v>
      </c>
      <c r="B301" s="37"/>
      <c r="C301" s="40"/>
      <c r="D301" s="41"/>
      <c r="E301" s="15" t="s">
        <v>10</v>
      </c>
      <c r="F301" s="43"/>
      <c r="G301" s="41"/>
      <c r="H301" s="16" t="str">
        <f t="shared" si="14"/>
        <v/>
      </c>
      <c r="I301" s="43"/>
      <c r="J301" s="17" t="str">
        <f t="shared" si="8"/>
        <v/>
      </c>
      <c r="K301" s="14" t="str">
        <f t="shared" si="9"/>
        <v/>
      </c>
      <c r="L301" s="18" t="str">
        <f>IF(K301="","",K301/SUMMARY!$D$1)</f>
        <v/>
      </c>
      <c r="M301" s="43"/>
      <c r="N301" s="19" t="str">
        <f t="shared" si="10"/>
        <v/>
      </c>
      <c r="O301" s="14" t="str">
        <f t="shared" si="11"/>
        <v/>
      </c>
      <c r="P301" s="33" t="str">
        <f t="shared" si="15"/>
        <v/>
      </c>
      <c r="Q301" s="43"/>
      <c r="R301" s="19" t="str">
        <f t="shared" si="12"/>
        <v/>
      </c>
      <c r="S301" s="93" t="str">
        <f t="shared" si="13"/>
        <v/>
      </c>
      <c r="T301" s="43"/>
      <c r="U301" s="41"/>
      <c r="V301" s="12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</row>
    <row r="302" spans="1:74" ht="19">
      <c r="A302" s="14">
        <v>299</v>
      </c>
      <c r="B302" s="37"/>
      <c r="C302" s="40"/>
      <c r="D302" s="41"/>
      <c r="E302" s="15" t="s">
        <v>10</v>
      </c>
      <c r="F302" s="43"/>
      <c r="G302" s="41"/>
      <c r="H302" s="16" t="str">
        <f t="shared" si="14"/>
        <v/>
      </c>
      <c r="I302" s="43"/>
      <c r="J302" s="17" t="str">
        <f t="shared" si="8"/>
        <v/>
      </c>
      <c r="K302" s="14" t="str">
        <f t="shared" si="9"/>
        <v/>
      </c>
      <c r="L302" s="18" t="str">
        <f>IF(K302="","",K302/SUMMARY!$D$1)</f>
        <v/>
      </c>
      <c r="M302" s="43"/>
      <c r="N302" s="19" t="str">
        <f t="shared" si="10"/>
        <v/>
      </c>
      <c r="O302" s="14" t="str">
        <f t="shared" si="11"/>
        <v/>
      </c>
      <c r="P302" s="33" t="str">
        <f t="shared" si="15"/>
        <v/>
      </c>
      <c r="Q302" s="43"/>
      <c r="R302" s="19" t="str">
        <f t="shared" si="12"/>
        <v/>
      </c>
      <c r="S302" s="93" t="str">
        <f t="shared" si="13"/>
        <v/>
      </c>
      <c r="T302" s="43"/>
      <c r="U302" s="41"/>
      <c r="V302" s="12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</row>
    <row r="303" spans="1:74" ht="19">
      <c r="A303" s="14">
        <v>300</v>
      </c>
      <c r="B303" s="37"/>
      <c r="C303" s="40"/>
      <c r="D303" s="41"/>
      <c r="E303" s="15" t="s">
        <v>10</v>
      </c>
      <c r="F303" s="43"/>
      <c r="G303" s="41"/>
      <c r="H303" s="16" t="str">
        <f t="shared" si="14"/>
        <v/>
      </c>
      <c r="I303" s="43"/>
      <c r="J303" s="17" t="str">
        <f t="shared" si="8"/>
        <v/>
      </c>
      <c r="K303" s="14" t="str">
        <f t="shared" si="9"/>
        <v/>
      </c>
      <c r="L303" s="18" t="str">
        <f>IF(K303="","",K303/SUMMARY!$D$1)</f>
        <v/>
      </c>
      <c r="M303" s="43"/>
      <c r="N303" s="19" t="str">
        <f t="shared" si="10"/>
        <v/>
      </c>
      <c r="O303" s="14" t="str">
        <f t="shared" si="11"/>
        <v/>
      </c>
      <c r="P303" s="33" t="str">
        <f t="shared" si="15"/>
        <v/>
      </c>
      <c r="Q303" s="43"/>
      <c r="R303" s="19" t="str">
        <f t="shared" si="12"/>
        <v/>
      </c>
      <c r="S303" s="93" t="str">
        <f t="shared" si="13"/>
        <v/>
      </c>
      <c r="T303" s="43"/>
      <c r="U303" s="41"/>
      <c r="V303" s="12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</row>
    <row r="304" spans="1:74" ht="19">
      <c r="A304" s="14">
        <v>301</v>
      </c>
      <c r="B304" s="37"/>
      <c r="C304" s="40"/>
      <c r="D304" s="41"/>
      <c r="E304" s="15" t="s">
        <v>10</v>
      </c>
      <c r="F304" s="43"/>
      <c r="G304" s="41"/>
      <c r="H304" s="16" t="str">
        <f t="shared" si="14"/>
        <v/>
      </c>
      <c r="I304" s="43"/>
      <c r="J304" s="17" t="str">
        <f t="shared" si="8"/>
        <v/>
      </c>
      <c r="K304" s="14" t="str">
        <f t="shared" si="9"/>
        <v/>
      </c>
      <c r="L304" s="18" t="str">
        <f>IF(K304="","",K304/SUMMARY!$D$1)</f>
        <v/>
      </c>
      <c r="M304" s="43"/>
      <c r="N304" s="19" t="str">
        <f t="shared" si="10"/>
        <v/>
      </c>
      <c r="O304" s="14" t="str">
        <f t="shared" si="11"/>
        <v/>
      </c>
      <c r="P304" s="33" t="str">
        <f t="shared" si="15"/>
        <v/>
      </c>
      <c r="Q304" s="43"/>
      <c r="R304" s="19" t="str">
        <f t="shared" si="12"/>
        <v/>
      </c>
      <c r="S304" s="93" t="str">
        <f t="shared" si="13"/>
        <v/>
      </c>
      <c r="T304" s="43"/>
      <c r="U304" s="41"/>
      <c r="V304" s="12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</row>
    <row r="305" spans="1:74" ht="19">
      <c r="A305" s="14">
        <v>302</v>
      </c>
      <c r="B305" s="37"/>
      <c r="C305" s="40"/>
      <c r="D305" s="41"/>
      <c r="E305" s="15" t="s">
        <v>10</v>
      </c>
      <c r="F305" s="43"/>
      <c r="G305" s="41"/>
      <c r="H305" s="16" t="str">
        <f t="shared" si="14"/>
        <v/>
      </c>
      <c r="I305" s="43"/>
      <c r="J305" s="17" t="str">
        <f t="shared" si="8"/>
        <v/>
      </c>
      <c r="K305" s="14" t="str">
        <f t="shared" si="9"/>
        <v/>
      </c>
      <c r="L305" s="18" t="str">
        <f>IF(K305="","",K305/SUMMARY!$D$1)</f>
        <v/>
      </c>
      <c r="M305" s="43"/>
      <c r="N305" s="19" t="str">
        <f t="shared" si="10"/>
        <v/>
      </c>
      <c r="O305" s="14" t="str">
        <f t="shared" si="11"/>
        <v/>
      </c>
      <c r="P305" s="33" t="str">
        <f t="shared" si="15"/>
        <v/>
      </c>
      <c r="Q305" s="43"/>
      <c r="R305" s="19" t="str">
        <f t="shared" si="12"/>
        <v/>
      </c>
      <c r="S305" s="93" t="str">
        <f t="shared" si="13"/>
        <v/>
      </c>
      <c r="T305" s="43"/>
      <c r="U305" s="41"/>
      <c r="V305" s="12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</row>
    <row r="306" spans="1:74" ht="19">
      <c r="A306" s="14">
        <v>303</v>
      </c>
      <c r="B306" s="37"/>
      <c r="C306" s="40"/>
      <c r="D306" s="41"/>
      <c r="E306" s="15" t="s">
        <v>10</v>
      </c>
      <c r="F306" s="43"/>
      <c r="G306" s="41"/>
      <c r="H306" s="16" t="str">
        <f t="shared" si="14"/>
        <v/>
      </c>
      <c r="I306" s="43"/>
      <c r="J306" s="17" t="str">
        <f t="shared" si="8"/>
        <v/>
      </c>
      <c r="K306" s="14" t="str">
        <f t="shared" si="9"/>
        <v/>
      </c>
      <c r="L306" s="18" t="str">
        <f>IF(K306="","",K306/SUMMARY!$D$1)</f>
        <v/>
      </c>
      <c r="M306" s="43"/>
      <c r="N306" s="19" t="str">
        <f t="shared" si="10"/>
        <v/>
      </c>
      <c r="O306" s="14" t="str">
        <f t="shared" si="11"/>
        <v/>
      </c>
      <c r="P306" s="33" t="str">
        <f t="shared" si="15"/>
        <v/>
      </c>
      <c r="Q306" s="43"/>
      <c r="R306" s="19" t="str">
        <f t="shared" si="12"/>
        <v/>
      </c>
      <c r="S306" s="93" t="str">
        <f t="shared" si="13"/>
        <v/>
      </c>
      <c r="T306" s="43"/>
      <c r="U306" s="41"/>
      <c r="V306" s="12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</row>
    <row r="307" spans="1:74" ht="19">
      <c r="A307" s="14">
        <v>304</v>
      </c>
      <c r="B307" s="37"/>
      <c r="C307" s="40"/>
      <c r="D307" s="41"/>
      <c r="E307" s="15" t="s">
        <v>10</v>
      </c>
      <c r="F307" s="43"/>
      <c r="G307" s="41"/>
      <c r="H307" s="16" t="str">
        <f t="shared" si="14"/>
        <v/>
      </c>
      <c r="I307" s="43"/>
      <c r="J307" s="17" t="str">
        <f t="shared" si="8"/>
        <v/>
      </c>
      <c r="K307" s="14" t="str">
        <f t="shared" si="9"/>
        <v/>
      </c>
      <c r="L307" s="18" t="str">
        <f>IF(K307="","",K307/SUMMARY!$D$1)</f>
        <v/>
      </c>
      <c r="M307" s="43"/>
      <c r="N307" s="19" t="str">
        <f t="shared" si="10"/>
        <v/>
      </c>
      <c r="O307" s="14" t="str">
        <f t="shared" si="11"/>
        <v/>
      </c>
      <c r="P307" s="33" t="str">
        <f t="shared" si="15"/>
        <v/>
      </c>
      <c r="Q307" s="43"/>
      <c r="R307" s="19" t="str">
        <f t="shared" si="12"/>
        <v/>
      </c>
      <c r="S307" s="93" t="str">
        <f t="shared" si="13"/>
        <v/>
      </c>
      <c r="T307" s="43"/>
      <c r="U307" s="41"/>
      <c r="V307" s="12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</row>
    <row r="308" spans="1:74" ht="19">
      <c r="A308" s="14">
        <v>305</v>
      </c>
      <c r="B308" s="37"/>
      <c r="C308" s="40"/>
      <c r="D308" s="41"/>
      <c r="E308" s="15" t="s">
        <v>10</v>
      </c>
      <c r="F308" s="43"/>
      <c r="G308" s="41"/>
      <c r="H308" s="16" t="str">
        <f t="shared" si="14"/>
        <v/>
      </c>
      <c r="I308" s="43"/>
      <c r="J308" s="17" t="str">
        <f t="shared" si="8"/>
        <v/>
      </c>
      <c r="K308" s="14" t="str">
        <f t="shared" si="9"/>
        <v/>
      </c>
      <c r="L308" s="18" t="str">
        <f>IF(K308="","",K308/SUMMARY!$D$1)</f>
        <v/>
      </c>
      <c r="M308" s="43"/>
      <c r="N308" s="19" t="str">
        <f t="shared" si="10"/>
        <v/>
      </c>
      <c r="O308" s="14" t="str">
        <f t="shared" si="11"/>
        <v/>
      </c>
      <c r="P308" s="33" t="str">
        <f t="shared" si="15"/>
        <v/>
      </c>
      <c r="Q308" s="43"/>
      <c r="R308" s="19" t="str">
        <f t="shared" si="12"/>
        <v/>
      </c>
      <c r="S308" s="93" t="str">
        <f t="shared" si="13"/>
        <v/>
      </c>
      <c r="T308" s="43"/>
      <c r="U308" s="41"/>
      <c r="V308" s="12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</row>
    <row r="309" spans="1:74" ht="19">
      <c r="A309" s="14">
        <v>306</v>
      </c>
      <c r="B309" s="37"/>
      <c r="C309" s="40"/>
      <c r="D309" s="41"/>
      <c r="E309" s="15" t="s">
        <v>10</v>
      </c>
      <c r="F309" s="43"/>
      <c r="G309" s="41"/>
      <c r="H309" s="16" t="str">
        <f t="shared" si="14"/>
        <v/>
      </c>
      <c r="I309" s="43"/>
      <c r="J309" s="17" t="str">
        <f t="shared" si="8"/>
        <v/>
      </c>
      <c r="K309" s="14" t="str">
        <f t="shared" si="9"/>
        <v/>
      </c>
      <c r="L309" s="18" t="str">
        <f>IF(K309="","",K309/SUMMARY!$D$1)</f>
        <v/>
      </c>
      <c r="M309" s="43"/>
      <c r="N309" s="19" t="str">
        <f t="shared" si="10"/>
        <v/>
      </c>
      <c r="O309" s="14" t="str">
        <f t="shared" si="11"/>
        <v/>
      </c>
      <c r="P309" s="33" t="str">
        <f t="shared" si="15"/>
        <v/>
      </c>
      <c r="Q309" s="43"/>
      <c r="R309" s="19" t="str">
        <f t="shared" si="12"/>
        <v/>
      </c>
      <c r="S309" s="93" t="str">
        <f t="shared" si="13"/>
        <v/>
      </c>
      <c r="T309" s="43"/>
      <c r="U309" s="41"/>
      <c r="V309" s="12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</row>
    <row r="310" spans="1:74" ht="19">
      <c r="A310" s="14">
        <v>307</v>
      </c>
      <c r="B310" s="37"/>
      <c r="C310" s="40"/>
      <c r="D310" s="41"/>
      <c r="E310" s="15" t="s">
        <v>10</v>
      </c>
      <c r="F310" s="43"/>
      <c r="G310" s="41"/>
      <c r="H310" s="16" t="str">
        <f t="shared" si="14"/>
        <v/>
      </c>
      <c r="I310" s="43"/>
      <c r="J310" s="17" t="str">
        <f t="shared" si="8"/>
        <v/>
      </c>
      <c r="K310" s="14" t="str">
        <f t="shared" si="9"/>
        <v/>
      </c>
      <c r="L310" s="18" t="str">
        <f>IF(K310="","",K310/SUMMARY!$D$1)</f>
        <v/>
      </c>
      <c r="M310" s="43"/>
      <c r="N310" s="19" t="str">
        <f t="shared" si="10"/>
        <v/>
      </c>
      <c r="O310" s="14" t="str">
        <f t="shared" si="11"/>
        <v/>
      </c>
      <c r="P310" s="33" t="str">
        <f t="shared" si="15"/>
        <v/>
      </c>
      <c r="Q310" s="43"/>
      <c r="R310" s="19" t="str">
        <f t="shared" si="12"/>
        <v/>
      </c>
      <c r="S310" s="93" t="str">
        <f t="shared" si="13"/>
        <v/>
      </c>
      <c r="T310" s="43"/>
      <c r="U310" s="41"/>
      <c r="V310" s="12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</row>
    <row r="311" spans="1:74" ht="19">
      <c r="A311" s="14">
        <v>308</v>
      </c>
      <c r="B311" s="37"/>
      <c r="C311" s="40"/>
      <c r="D311" s="41"/>
      <c r="E311" s="15" t="s">
        <v>10</v>
      </c>
      <c r="F311" s="43"/>
      <c r="G311" s="41"/>
      <c r="H311" s="16" t="str">
        <f t="shared" si="14"/>
        <v/>
      </c>
      <c r="I311" s="43"/>
      <c r="J311" s="17" t="str">
        <f t="shared" si="8"/>
        <v/>
      </c>
      <c r="K311" s="14" t="str">
        <f t="shared" si="9"/>
        <v/>
      </c>
      <c r="L311" s="18" t="str">
        <f>IF(K311="","",K311/SUMMARY!$D$1)</f>
        <v/>
      </c>
      <c r="M311" s="43"/>
      <c r="N311" s="19" t="str">
        <f t="shared" si="10"/>
        <v/>
      </c>
      <c r="O311" s="14" t="str">
        <f t="shared" si="11"/>
        <v/>
      </c>
      <c r="P311" s="33" t="str">
        <f t="shared" si="15"/>
        <v/>
      </c>
      <c r="Q311" s="43"/>
      <c r="R311" s="19" t="str">
        <f t="shared" si="12"/>
        <v/>
      </c>
      <c r="S311" s="93" t="str">
        <f t="shared" si="13"/>
        <v/>
      </c>
      <c r="T311" s="43"/>
      <c r="U311" s="41"/>
      <c r="V311" s="12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</row>
    <row r="312" spans="1:74" ht="19">
      <c r="A312" s="14">
        <v>309</v>
      </c>
      <c r="B312" s="37"/>
      <c r="C312" s="40"/>
      <c r="D312" s="41"/>
      <c r="E312" s="15" t="s">
        <v>10</v>
      </c>
      <c r="F312" s="43"/>
      <c r="G312" s="41"/>
      <c r="H312" s="16" t="str">
        <f t="shared" si="14"/>
        <v/>
      </c>
      <c r="I312" s="43"/>
      <c r="J312" s="17" t="str">
        <f t="shared" si="8"/>
        <v/>
      </c>
      <c r="K312" s="14" t="str">
        <f t="shared" si="9"/>
        <v/>
      </c>
      <c r="L312" s="18" t="str">
        <f>IF(K312="","",K312/SUMMARY!$D$1)</f>
        <v/>
      </c>
      <c r="M312" s="43"/>
      <c r="N312" s="19" t="str">
        <f t="shared" si="10"/>
        <v/>
      </c>
      <c r="O312" s="14" t="str">
        <f t="shared" si="11"/>
        <v/>
      </c>
      <c r="P312" s="33" t="str">
        <f t="shared" si="15"/>
        <v/>
      </c>
      <c r="Q312" s="43"/>
      <c r="R312" s="19" t="str">
        <f t="shared" si="12"/>
        <v/>
      </c>
      <c r="S312" s="93" t="str">
        <f t="shared" si="13"/>
        <v/>
      </c>
      <c r="T312" s="43"/>
      <c r="U312" s="41"/>
      <c r="V312" s="12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</row>
    <row r="313" spans="1:74" ht="19">
      <c r="A313" s="14">
        <v>310</v>
      </c>
      <c r="B313" s="37"/>
      <c r="C313" s="40"/>
      <c r="D313" s="41"/>
      <c r="E313" s="15" t="s">
        <v>10</v>
      </c>
      <c r="F313" s="43"/>
      <c r="G313" s="41"/>
      <c r="H313" s="16" t="str">
        <f t="shared" si="14"/>
        <v/>
      </c>
      <c r="I313" s="43"/>
      <c r="J313" s="17" t="str">
        <f t="shared" si="8"/>
        <v/>
      </c>
      <c r="K313" s="14" t="str">
        <f t="shared" si="9"/>
        <v/>
      </c>
      <c r="L313" s="18" t="str">
        <f>IF(K313="","",K313/SUMMARY!$D$1)</f>
        <v/>
      </c>
      <c r="M313" s="43"/>
      <c r="N313" s="19" t="str">
        <f t="shared" si="10"/>
        <v/>
      </c>
      <c r="O313" s="14" t="str">
        <f t="shared" si="11"/>
        <v/>
      </c>
      <c r="P313" s="33" t="str">
        <f t="shared" si="15"/>
        <v/>
      </c>
      <c r="Q313" s="43"/>
      <c r="R313" s="19" t="str">
        <f t="shared" si="12"/>
        <v/>
      </c>
      <c r="S313" s="93" t="str">
        <f t="shared" si="13"/>
        <v/>
      </c>
      <c r="T313" s="43"/>
      <c r="U313" s="41"/>
      <c r="V313" s="12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</row>
    <row r="314" spans="1:74" ht="19">
      <c r="A314" s="14">
        <v>311</v>
      </c>
      <c r="B314" s="37"/>
      <c r="C314" s="40"/>
      <c r="D314" s="41"/>
      <c r="E314" s="15" t="s">
        <v>10</v>
      </c>
      <c r="F314" s="43"/>
      <c r="G314" s="41"/>
      <c r="H314" s="16" t="str">
        <f t="shared" si="14"/>
        <v/>
      </c>
      <c r="I314" s="43"/>
      <c r="J314" s="17" t="str">
        <f t="shared" si="8"/>
        <v/>
      </c>
      <c r="K314" s="14" t="str">
        <f t="shared" si="9"/>
        <v/>
      </c>
      <c r="L314" s="18" t="str">
        <f>IF(K314="","",K314/SUMMARY!$D$1)</f>
        <v/>
      </c>
      <c r="M314" s="43"/>
      <c r="N314" s="19" t="str">
        <f t="shared" si="10"/>
        <v/>
      </c>
      <c r="O314" s="14" t="str">
        <f t="shared" si="11"/>
        <v/>
      </c>
      <c r="P314" s="33" t="str">
        <f t="shared" si="15"/>
        <v/>
      </c>
      <c r="Q314" s="43"/>
      <c r="R314" s="19" t="str">
        <f t="shared" si="12"/>
        <v/>
      </c>
      <c r="S314" s="93" t="str">
        <f t="shared" si="13"/>
        <v/>
      </c>
      <c r="T314" s="43"/>
      <c r="U314" s="41"/>
      <c r="V314" s="12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</row>
    <row r="315" spans="1:74" ht="19">
      <c r="A315" s="14">
        <v>312</v>
      </c>
      <c r="B315" s="37"/>
      <c r="C315" s="40"/>
      <c r="D315" s="41"/>
      <c r="E315" s="15" t="s">
        <v>10</v>
      </c>
      <c r="F315" s="43"/>
      <c r="G315" s="41"/>
      <c r="H315" s="16" t="str">
        <f t="shared" si="14"/>
        <v/>
      </c>
      <c r="I315" s="43"/>
      <c r="J315" s="17" t="str">
        <f t="shared" si="8"/>
        <v/>
      </c>
      <c r="K315" s="14" t="str">
        <f t="shared" si="9"/>
        <v/>
      </c>
      <c r="L315" s="18" t="str">
        <f>IF(K315="","",K315/SUMMARY!$D$1)</f>
        <v/>
      </c>
      <c r="M315" s="43"/>
      <c r="N315" s="19" t="str">
        <f t="shared" si="10"/>
        <v/>
      </c>
      <c r="O315" s="14" t="str">
        <f t="shared" si="11"/>
        <v/>
      </c>
      <c r="P315" s="33" t="str">
        <f t="shared" si="15"/>
        <v/>
      </c>
      <c r="Q315" s="43"/>
      <c r="R315" s="19" t="str">
        <f t="shared" si="12"/>
        <v/>
      </c>
      <c r="S315" s="93" t="str">
        <f t="shared" si="13"/>
        <v/>
      </c>
      <c r="T315" s="43"/>
      <c r="U315" s="41"/>
      <c r="V315" s="12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</row>
    <row r="316" spans="1:74" ht="19">
      <c r="A316" s="14">
        <v>313</v>
      </c>
      <c r="B316" s="37"/>
      <c r="C316" s="40"/>
      <c r="D316" s="41"/>
      <c r="E316" s="15" t="s">
        <v>10</v>
      </c>
      <c r="F316" s="43"/>
      <c r="G316" s="41"/>
      <c r="H316" s="16" t="str">
        <f t="shared" si="14"/>
        <v/>
      </c>
      <c r="I316" s="43"/>
      <c r="J316" s="17" t="str">
        <f t="shared" si="8"/>
        <v/>
      </c>
      <c r="K316" s="14" t="str">
        <f t="shared" si="9"/>
        <v/>
      </c>
      <c r="L316" s="18" t="str">
        <f>IF(K316="","",K316/SUMMARY!$D$1)</f>
        <v/>
      </c>
      <c r="M316" s="43"/>
      <c r="N316" s="19" t="str">
        <f t="shared" si="10"/>
        <v/>
      </c>
      <c r="O316" s="14" t="str">
        <f t="shared" si="11"/>
        <v/>
      </c>
      <c r="P316" s="33" t="str">
        <f t="shared" si="15"/>
        <v/>
      </c>
      <c r="Q316" s="43"/>
      <c r="R316" s="19" t="str">
        <f t="shared" si="12"/>
        <v/>
      </c>
      <c r="S316" s="93" t="str">
        <f t="shared" si="13"/>
        <v/>
      </c>
      <c r="T316" s="43"/>
      <c r="U316" s="41"/>
      <c r="V316" s="12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</row>
    <row r="317" spans="1:74" ht="19">
      <c r="A317" s="14">
        <v>314</v>
      </c>
      <c r="B317" s="37"/>
      <c r="C317" s="40"/>
      <c r="D317" s="41"/>
      <c r="E317" s="15" t="s">
        <v>10</v>
      </c>
      <c r="F317" s="43"/>
      <c r="G317" s="41"/>
      <c r="H317" s="16" t="str">
        <f t="shared" si="14"/>
        <v/>
      </c>
      <c r="I317" s="43"/>
      <c r="J317" s="17" t="str">
        <f t="shared" si="8"/>
        <v/>
      </c>
      <c r="K317" s="14" t="str">
        <f t="shared" si="9"/>
        <v/>
      </c>
      <c r="L317" s="18" t="str">
        <f>IF(K317="","",K317/SUMMARY!$D$1)</f>
        <v/>
      </c>
      <c r="M317" s="43"/>
      <c r="N317" s="19" t="str">
        <f t="shared" si="10"/>
        <v/>
      </c>
      <c r="O317" s="14" t="str">
        <f t="shared" si="11"/>
        <v/>
      </c>
      <c r="P317" s="33" t="str">
        <f t="shared" si="15"/>
        <v/>
      </c>
      <c r="Q317" s="43"/>
      <c r="R317" s="19" t="str">
        <f t="shared" si="12"/>
        <v/>
      </c>
      <c r="S317" s="93" t="str">
        <f t="shared" si="13"/>
        <v/>
      </c>
      <c r="T317" s="43"/>
      <c r="U317" s="41"/>
      <c r="V317" s="12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</row>
    <row r="318" spans="1:74" ht="19">
      <c r="A318" s="14">
        <v>315</v>
      </c>
      <c r="B318" s="37"/>
      <c r="C318" s="40"/>
      <c r="D318" s="41"/>
      <c r="E318" s="15" t="s">
        <v>10</v>
      </c>
      <c r="F318" s="43"/>
      <c r="G318" s="41"/>
      <c r="H318" s="16" t="str">
        <f t="shared" si="14"/>
        <v/>
      </c>
      <c r="I318" s="43"/>
      <c r="J318" s="17" t="str">
        <f t="shared" si="8"/>
        <v/>
      </c>
      <c r="K318" s="14" t="str">
        <f t="shared" si="9"/>
        <v/>
      </c>
      <c r="L318" s="18" t="str">
        <f>IF(K318="","",K318/SUMMARY!$D$1)</f>
        <v/>
      </c>
      <c r="M318" s="43"/>
      <c r="N318" s="19" t="str">
        <f t="shared" si="10"/>
        <v/>
      </c>
      <c r="O318" s="14" t="str">
        <f t="shared" si="11"/>
        <v/>
      </c>
      <c r="P318" s="33" t="str">
        <f t="shared" si="15"/>
        <v/>
      </c>
      <c r="Q318" s="43"/>
      <c r="R318" s="19" t="str">
        <f t="shared" si="12"/>
        <v/>
      </c>
      <c r="S318" s="93" t="str">
        <f t="shared" si="13"/>
        <v/>
      </c>
      <c r="T318" s="43"/>
      <c r="U318" s="41"/>
      <c r="V318" s="12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</row>
    <row r="319" spans="1:74" ht="19">
      <c r="A319" s="14">
        <v>316</v>
      </c>
      <c r="B319" s="37"/>
      <c r="C319" s="40"/>
      <c r="D319" s="41"/>
      <c r="E319" s="15" t="s">
        <v>10</v>
      </c>
      <c r="F319" s="43"/>
      <c r="G319" s="41"/>
      <c r="H319" s="16" t="str">
        <f t="shared" si="14"/>
        <v/>
      </c>
      <c r="I319" s="43"/>
      <c r="J319" s="17" t="str">
        <f t="shared" si="8"/>
        <v/>
      </c>
      <c r="K319" s="14" t="str">
        <f t="shared" si="9"/>
        <v/>
      </c>
      <c r="L319" s="18" t="str">
        <f>IF(K319="","",K319/SUMMARY!$D$1)</f>
        <v/>
      </c>
      <c r="M319" s="43"/>
      <c r="N319" s="19" t="str">
        <f t="shared" si="10"/>
        <v/>
      </c>
      <c r="O319" s="14" t="str">
        <f t="shared" si="11"/>
        <v/>
      </c>
      <c r="P319" s="33" t="str">
        <f t="shared" si="15"/>
        <v/>
      </c>
      <c r="Q319" s="43"/>
      <c r="R319" s="19" t="str">
        <f t="shared" si="12"/>
        <v/>
      </c>
      <c r="S319" s="93" t="str">
        <f t="shared" si="13"/>
        <v/>
      </c>
      <c r="T319" s="43"/>
      <c r="U319" s="41"/>
      <c r="V319" s="12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</row>
    <row r="320" spans="1:74" ht="19">
      <c r="A320" s="14">
        <v>317</v>
      </c>
      <c r="B320" s="37"/>
      <c r="C320" s="40"/>
      <c r="D320" s="41"/>
      <c r="E320" s="15" t="s">
        <v>10</v>
      </c>
      <c r="F320" s="43"/>
      <c r="G320" s="41"/>
      <c r="H320" s="16" t="str">
        <f t="shared" si="14"/>
        <v/>
      </c>
      <c r="I320" s="43"/>
      <c r="J320" s="17" t="str">
        <f t="shared" si="8"/>
        <v/>
      </c>
      <c r="K320" s="14" t="str">
        <f t="shared" si="9"/>
        <v/>
      </c>
      <c r="L320" s="18" t="str">
        <f>IF(K320="","",K320/SUMMARY!$D$1)</f>
        <v/>
      </c>
      <c r="M320" s="43"/>
      <c r="N320" s="19" t="str">
        <f t="shared" si="10"/>
        <v/>
      </c>
      <c r="O320" s="14" t="str">
        <f t="shared" si="11"/>
        <v/>
      </c>
      <c r="P320" s="33" t="str">
        <f t="shared" si="15"/>
        <v/>
      </c>
      <c r="Q320" s="43"/>
      <c r="R320" s="19" t="str">
        <f t="shared" si="12"/>
        <v/>
      </c>
      <c r="S320" s="93" t="str">
        <f t="shared" si="13"/>
        <v/>
      </c>
      <c r="T320" s="43"/>
      <c r="U320" s="41"/>
      <c r="V320" s="12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</row>
    <row r="321" spans="1:74" ht="19">
      <c r="A321" s="14">
        <v>318</v>
      </c>
      <c r="B321" s="37"/>
      <c r="C321" s="40"/>
      <c r="D321" s="41"/>
      <c r="E321" s="15" t="s">
        <v>10</v>
      </c>
      <c r="F321" s="43"/>
      <c r="G321" s="41"/>
      <c r="H321" s="16" t="str">
        <f t="shared" si="14"/>
        <v/>
      </c>
      <c r="I321" s="43"/>
      <c r="J321" s="17" t="str">
        <f t="shared" si="8"/>
        <v/>
      </c>
      <c r="K321" s="14" t="str">
        <f t="shared" si="9"/>
        <v/>
      </c>
      <c r="L321" s="18" t="str">
        <f>IF(K321="","",K321/SUMMARY!$D$1)</f>
        <v/>
      </c>
      <c r="M321" s="43"/>
      <c r="N321" s="19" t="str">
        <f t="shared" si="10"/>
        <v/>
      </c>
      <c r="O321" s="14" t="str">
        <f t="shared" si="11"/>
        <v/>
      </c>
      <c r="P321" s="33" t="str">
        <f t="shared" si="15"/>
        <v/>
      </c>
      <c r="Q321" s="43"/>
      <c r="R321" s="19" t="str">
        <f t="shared" si="12"/>
        <v/>
      </c>
      <c r="S321" s="93" t="str">
        <f t="shared" si="13"/>
        <v/>
      </c>
      <c r="T321" s="43"/>
      <c r="U321" s="41"/>
      <c r="V321" s="12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</row>
    <row r="322" spans="1:74" ht="19">
      <c r="A322" s="14">
        <v>319</v>
      </c>
      <c r="B322" s="37"/>
      <c r="C322" s="40"/>
      <c r="D322" s="41"/>
      <c r="E322" s="15" t="s">
        <v>10</v>
      </c>
      <c r="F322" s="43"/>
      <c r="G322" s="41"/>
      <c r="H322" s="16" t="str">
        <f t="shared" si="14"/>
        <v/>
      </c>
      <c r="I322" s="43"/>
      <c r="J322" s="17" t="str">
        <f t="shared" si="8"/>
        <v/>
      </c>
      <c r="K322" s="14" t="str">
        <f t="shared" si="9"/>
        <v/>
      </c>
      <c r="L322" s="18" t="str">
        <f>IF(K322="","",K322/SUMMARY!$D$1)</f>
        <v/>
      </c>
      <c r="M322" s="43"/>
      <c r="N322" s="19" t="str">
        <f t="shared" si="10"/>
        <v/>
      </c>
      <c r="O322" s="14" t="str">
        <f t="shared" si="11"/>
        <v/>
      </c>
      <c r="P322" s="33" t="str">
        <f t="shared" si="15"/>
        <v/>
      </c>
      <c r="Q322" s="43"/>
      <c r="R322" s="19" t="str">
        <f t="shared" si="12"/>
        <v/>
      </c>
      <c r="S322" s="93" t="str">
        <f t="shared" si="13"/>
        <v/>
      </c>
      <c r="T322" s="43"/>
      <c r="U322" s="41"/>
      <c r="V322" s="12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</row>
    <row r="323" spans="1:74" ht="19">
      <c r="A323" s="14">
        <v>320</v>
      </c>
      <c r="B323" s="37"/>
      <c r="C323" s="40"/>
      <c r="D323" s="41"/>
      <c r="E323" s="15" t="s">
        <v>10</v>
      </c>
      <c r="F323" s="43"/>
      <c r="G323" s="41"/>
      <c r="H323" s="16" t="str">
        <f t="shared" si="14"/>
        <v/>
      </c>
      <c r="I323" s="43"/>
      <c r="J323" s="17" t="str">
        <f t="shared" si="8"/>
        <v/>
      </c>
      <c r="K323" s="14" t="str">
        <f t="shared" si="9"/>
        <v/>
      </c>
      <c r="L323" s="18" t="str">
        <f>IF(K323="","",K323/SUMMARY!$D$1)</f>
        <v/>
      </c>
      <c r="M323" s="43"/>
      <c r="N323" s="19" t="str">
        <f t="shared" si="10"/>
        <v/>
      </c>
      <c r="O323" s="14" t="str">
        <f t="shared" si="11"/>
        <v/>
      </c>
      <c r="P323" s="33" t="str">
        <f t="shared" si="15"/>
        <v/>
      </c>
      <c r="Q323" s="43"/>
      <c r="R323" s="19" t="str">
        <f t="shared" si="12"/>
        <v/>
      </c>
      <c r="S323" s="93" t="str">
        <f t="shared" si="13"/>
        <v/>
      </c>
      <c r="T323" s="43"/>
      <c r="U323" s="41"/>
      <c r="V323" s="12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</row>
    <row r="324" spans="1:74" ht="19">
      <c r="A324" s="14">
        <v>321</v>
      </c>
      <c r="B324" s="37"/>
      <c r="C324" s="40"/>
      <c r="D324" s="41"/>
      <c r="E324" s="15" t="s">
        <v>10</v>
      </c>
      <c r="F324" s="43"/>
      <c r="G324" s="41"/>
      <c r="H324" s="16" t="str">
        <f t="shared" si="14"/>
        <v/>
      </c>
      <c r="I324" s="43"/>
      <c r="J324" s="17" t="str">
        <f t="shared" si="8"/>
        <v/>
      </c>
      <c r="K324" s="14" t="str">
        <f t="shared" si="9"/>
        <v/>
      </c>
      <c r="L324" s="18" t="str">
        <f>IF(K324="","",K324/SUMMARY!$D$1)</f>
        <v/>
      </c>
      <c r="M324" s="43"/>
      <c r="N324" s="19" t="str">
        <f t="shared" si="10"/>
        <v/>
      </c>
      <c r="O324" s="14" t="str">
        <f t="shared" si="11"/>
        <v/>
      </c>
      <c r="P324" s="33" t="str">
        <f t="shared" si="15"/>
        <v/>
      </c>
      <c r="Q324" s="43"/>
      <c r="R324" s="19" t="str">
        <f t="shared" si="12"/>
        <v/>
      </c>
      <c r="S324" s="93" t="str">
        <f t="shared" si="13"/>
        <v/>
      </c>
      <c r="T324" s="43"/>
      <c r="U324" s="41"/>
      <c r="V324" s="12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</row>
    <row r="325" spans="1:74" ht="19">
      <c r="A325" s="14">
        <v>322</v>
      </c>
      <c r="B325" s="37"/>
      <c r="C325" s="40"/>
      <c r="D325" s="41"/>
      <c r="E325" s="15" t="s">
        <v>10</v>
      </c>
      <c r="F325" s="43"/>
      <c r="G325" s="41"/>
      <c r="H325" s="16" t="str">
        <f t="shared" si="14"/>
        <v/>
      </c>
      <c r="I325" s="43"/>
      <c r="J325" s="17" t="str">
        <f t="shared" si="8"/>
        <v/>
      </c>
      <c r="K325" s="14" t="str">
        <f t="shared" si="9"/>
        <v/>
      </c>
      <c r="L325" s="18" t="str">
        <f>IF(K325="","",K325/SUMMARY!$D$1)</f>
        <v/>
      </c>
      <c r="M325" s="43"/>
      <c r="N325" s="19" t="str">
        <f t="shared" si="10"/>
        <v/>
      </c>
      <c r="O325" s="14" t="str">
        <f t="shared" si="11"/>
        <v/>
      </c>
      <c r="P325" s="33" t="str">
        <f t="shared" si="15"/>
        <v/>
      </c>
      <c r="Q325" s="43"/>
      <c r="R325" s="19" t="str">
        <f t="shared" si="12"/>
        <v/>
      </c>
      <c r="S325" s="93" t="str">
        <f t="shared" si="13"/>
        <v/>
      </c>
      <c r="T325" s="43"/>
      <c r="U325" s="41"/>
      <c r="V325" s="12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</row>
    <row r="326" spans="1:74" ht="19">
      <c r="A326" s="14">
        <v>323</v>
      </c>
      <c r="B326" s="37"/>
      <c r="C326" s="40"/>
      <c r="D326" s="41"/>
      <c r="E326" s="15" t="s">
        <v>10</v>
      </c>
      <c r="F326" s="43"/>
      <c r="G326" s="41"/>
      <c r="H326" s="16" t="str">
        <f t="shared" si="14"/>
        <v/>
      </c>
      <c r="I326" s="43"/>
      <c r="J326" s="17" t="str">
        <f t="shared" si="8"/>
        <v/>
      </c>
      <c r="K326" s="14" t="str">
        <f t="shared" si="9"/>
        <v/>
      </c>
      <c r="L326" s="18" t="str">
        <f>IF(K326="","",K326/SUMMARY!$D$1)</f>
        <v/>
      </c>
      <c r="M326" s="43"/>
      <c r="N326" s="19" t="str">
        <f t="shared" si="10"/>
        <v/>
      </c>
      <c r="O326" s="14" t="str">
        <f t="shared" si="11"/>
        <v/>
      </c>
      <c r="P326" s="33" t="str">
        <f t="shared" si="15"/>
        <v/>
      </c>
      <c r="Q326" s="43"/>
      <c r="R326" s="19" t="str">
        <f t="shared" si="12"/>
        <v/>
      </c>
      <c r="S326" s="93" t="str">
        <f t="shared" si="13"/>
        <v/>
      </c>
      <c r="T326" s="43"/>
      <c r="U326" s="41"/>
      <c r="V326" s="12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</row>
    <row r="327" spans="1:74" ht="19">
      <c r="A327" s="14">
        <v>324</v>
      </c>
      <c r="B327" s="37"/>
      <c r="C327" s="40"/>
      <c r="D327" s="41"/>
      <c r="E327" s="15" t="s">
        <v>10</v>
      </c>
      <c r="F327" s="43"/>
      <c r="G327" s="41"/>
      <c r="H327" s="16" t="str">
        <f t="shared" si="14"/>
        <v/>
      </c>
      <c r="I327" s="43"/>
      <c r="J327" s="17" t="str">
        <f t="shared" si="8"/>
        <v/>
      </c>
      <c r="K327" s="14" t="str">
        <f t="shared" si="9"/>
        <v/>
      </c>
      <c r="L327" s="18" t="str">
        <f>IF(K327="","",K327/SUMMARY!$D$1)</f>
        <v/>
      </c>
      <c r="M327" s="43"/>
      <c r="N327" s="19" t="str">
        <f t="shared" si="10"/>
        <v/>
      </c>
      <c r="O327" s="14" t="str">
        <f t="shared" si="11"/>
        <v/>
      </c>
      <c r="P327" s="33" t="str">
        <f t="shared" si="15"/>
        <v/>
      </c>
      <c r="Q327" s="43"/>
      <c r="R327" s="19" t="str">
        <f t="shared" si="12"/>
        <v/>
      </c>
      <c r="S327" s="93" t="str">
        <f t="shared" si="13"/>
        <v/>
      </c>
      <c r="T327" s="43"/>
      <c r="U327" s="41"/>
      <c r="V327" s="12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</row>
    <row r="328" spans="1:74" ht="19">
      <c r="A328" s="14">
        <v>325</v>
      </c>
      <c r="B328" s="37"/>
      <c r="C328" s="40"/>
      <c r="D328" s="41"/>
      <c r="E328" s="15" t="s">
        <v>10</v>
      </c>
      <c r="F328" s="43"/>
      <c r="G328" s="41"/>
      <c r="H328" s="16" t="str">
        <f t="shared" si="14"/>
        <v/>
      </c>
      <c r="I328" s="43"/>
      <c r="J328" s="17" t="str">
        <f t="shared" si="8"/>
        <v/>
      </c>
      <c r="K328" s="14" t="str">
        <f t="shared" si="9"/>
        <v/>
      </c>
      <c r="L328" s="18" t="str">
        <f>IF(K328="","",K328/SUMMARY!$D$1)</f>
        <v/>
      </c>
      <c r="M328" s="43"/>
      <c r="N328" s="19" t="str">
        <f t="shared" si="10"/>
        <v/>
      </c>
      <c r="O328" s="14" t="str">
        <f t="shared" si="11"/>
        <v/>
      </c>
      <c r="P328" s="33" t="str">
        <f t="shared" si="15"/>
        <v/>
      </c>
      <c r="Q328" s="43"/>
      <c r="R328" s="19" t="str">
        <f t="shared" si="12"/>
        <v/>
      </c>
      <c r="S328" s="93" t="str">
        <f t="shared" si="13"/>
        <v/>
      </c>
      <c r="T328" s="43"/>
      <c r="U328" s="41"/>
      <c r="V328" s="12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</row>
    <row r="329" spans="1:74" ht="19">
      <c r="A329" s="14">
        <v>326</v>
      </c>
      <c r="B329" s="37"/>
      <c r="C329" s="40"/>
      <c r="D329" s="41"/>
      <c r="E329" s="15" t="s">
        <v>10</v>
      </c>
      <c r="F329" s="43"/>
      <c r="G329" s="41"/>
      <c r="H329" s="16" t="str">
        <f t="shared" si="14"/>
        <v/>
      </c>
      <c r="I329" s="43"/>
      <c r="J329" s="17" t="str">
        <f t="shared" si="8"/>
        <v/>
      </c>
      <c r="K329" s="14" t="str">
        <f t="shared" si="9"/>
        <v/>
      </c>
      <c r="L329" s="18" t="str">
        <f>IF(K329="","",K329/SUMMARY!$D$1)</f>
        <v/>
      </c>
      <c r="M329" s="43"/>
      <c r="N329" s="19" t="str">
        <f t="shared" si="10"/>
        <v/>
      </c>
      <c r="O329" s="14" t="str">
        <f t="shared" si="11"/>
        <v/>
      </c>
      <c r="P329" s="33" t="str">
        <f t="shared" si="15"/>
        <v/>
      </c>
      <c r="Q329" s="43"/>
      <c r="R329" s="19" t="str">
        <f t="shared" si="12"/>
        <v/>
      </c>
      <c r="S329" s="93" t="str">
        <f t="shared" si="13"/>
        <v/>
      </c>
      <c r="T329" s="43"/>
      <c r="U329" s="41"/>
      <c r="V329" s="12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</row>
    <row r="330" spans="1:74" ht="19">
      <c r="A330" s="14">
        <v>327</v>
      </c>
      <c r="B330" s="37"/>
      <c r="C330" s="40"/>
      <c r="D330" s="41"/>
      <c r="E330" s="15" t="s">
        <v>10</v>
      </c>
      <c r="F330" s="43"/>
      <c r="G330" s="41"/>
      <c r="H330" s="16" t="str">
        <f t="shared" si="14"/>
        <v/>
      </c>
      <c r="I330" s="43"/>
      <c r="J330" s="17" t="str">
        <f t="shared" si="8"/>
        <v/>
      </c>
      <c r="K330" s="14" t="str">
        <f t="shared" si="9"/>
        <v/>
      </c>
      <c r="L330" s="18" t="str">
        <f>IF(K330="","",K330/SUMMARY!$D$1)</f>
        <v/>
      </c>
      <c r="M330" s="43"/>
      <c r="N330" s="19" t="str">
        <f t="shared" si="10"/>
        <v/>
      </c>
      <c r="O330" s="14" t="str">
        <f t="shared" si="11"/>
        <v/>
      </c>
      <c r="P330" s="33" t="str">
        <f t="shared" si="15"/>
        <v/>
      </c>
      <c r="Q330" s="43"/>
      <c r="R330" s="19" t="str">
        <f t="shared" si="12"/>
        <v/>
      </c>
      <c r="S330" s="93" t="str">
        <f t="shared" si="13"/>
        <v/>
      </c>
      <c r="T330" s="43"/>
      <c r="U330" s="41"/>
      <c r="V330" s="12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</row>
    <row r="331" spans="1:74" ht="19">
      <c r="A331" s="14">
        <v>328</v>
      </c>
      <c r="B331" s="37"/>
      <c r="C331" s="40"/>
      <c r="D331" s="41"/>
      <c r="E331" s="15" t="s">
        <v>10</v>
      </c>
      <c r="F331" s="43"/>
      <c r="G331" s="41"/>
      <c r="H331" s="16" t="str">
        <f t="shared" si="14"/>
        <v/>
      </c>
      <c r="I331" s="43"/>
      <c r="J331" s="17" t="str">
        <f t="shared" si="8"/>
        <v/>
      </c>
      <c r="K331" s="14" t="str">
        <f t="shared" si="9"/>
        <v/>
      </c>
      <c r="L331" s="18" t="str">
        <f>IF(K331="","",K331/SUMMARY!$D$1)</f>
        <v/>
      </c>
      <c r="M331" s="43"/>
      <c r="N331" s="19" t="str">
        <f t="shared" si="10"/>
        <v/>
      </c>
      <c r="O331" s="14" t="str">
        <f t="shared" si="11"/>
        <v/>
      </c>
      <c r="P331" s="33" t="str">
        <f t="shared" si="15"/>
        <v/>
      </c>
      <c r="Q331" s="43"/>
      <c r="R331" s="19" t="str">
        <f t="shared" si="12"/>
        <v/>
      </c>
      <c r="S331" s="93" t="str">
        <f t="shared" si="13"/>
        <v/>
      </c>
      <c r="T331" s="43"/>
      <c r="U331" s="41"/>
      <c r="V331" s="12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</row>
    <row r="332" spans="1:74" ht="19">
      <c r="A332" s="14">
        <v>329</v>
      </c>
      <c r="B332" s="37"/>
      <c r="C332" s="40"/>
      <c r="D332" s="41"/>
      <c r="E332" s="15" t="s">
        <v>10</v>
      </c>
      <c r="F332" s="43"/>
      <c r="G332" s="41"/>
      <c r="H332" s="16" t="str">
        <f t="shared" si="14"/>
        <v/>
      </c>
      <c r="I332" s="43"/>
      <c r="J332" s="17" t="str">
        <f t="shared" si="8"/>
        <v/>
      </c>
      <c r="K332" s="14" t="str">
        <f t="shared" si="9"/>
        <v/>
      </c>
      <c r="L332" s="18" t="str">
        <f>IF(K332="","",K332/SUMMARY!$D$1)</f>
        <v/>
      </c>
      <c r="M332" s="43"/>
      <c r="N332" s="19" t="str">
        <f t="shared" si="10"/>
        <v/>
      </c>
      <c r="O332" s="14" t="str">
        <f t="shared" si="11"/>
        <v/>
      </c>
      <c r="P332" s="33" t="str">
        <f t="shared" si="15"/>
        <v/>
      </c>
      <c r="Q332" s="43"/>
      <c r="R332" s="19" t="str">
        <f t="shared" si="12"/>
        <v/>
      </c>
      <c r="S332" s="93" t="str">
        <f t="shared" si="13"/>
        <v/>
      </c>
      <c r="T332" s="43"/>
      <c r="U332" s="41"/>
      <c r="V332" s="12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</row>
    <row r="333" spans="1:74" ht="19">
      <c r="A333" s="14">
        <v>330</v>
      </c>
      <c r="B333" s="37"/>
      <c r="C333" s="40"/>
      <c r="D333" s="41"/>
      <c r="E333" s="15" t="s">
        <v>10</v>
      </c>
      <c r="F333" s="43"/>
      <c r="G333" s="41"/>
      <c r="H333" s="16" t="str">
        <f t="shared" si="14"/>
        <v/>
      </c>
      <c r="I333" s="43"/>
      <c r="J333" s="17" t="str">
        <f t="shared" si="8"/>
        <v/>
      </c>
      <c r="K333" s="14" t="str">
        <f t="shared" si="9"/>
        <v/>
      </c>
      <c r="L333" s="18" t="str">
        <f>IF(K333="","",K333/SUMMARY!$D$1)</f>
        <v/>
      </c>
      <c r="M333" s="43"/>
      <c r="N333" s="19" t="str">
        <f t="shared" si="10"/>
        <v/>
      </c>
      <c r="O333" s="14" t="str">
        <f t="shared" si="11"/>
        <v/>
      </c>
      <c r="P333" s="33" t="str">
        <f t="shared" si="15"/>
        <v/>
      </c>
      <c r="Q333" s="43"/>
      <c r="R333" s="19" t="str">
        <f t="shared" si="12"/>
        <v/>
      </c>
      <c r="S333" s="93" t="str">
        <f t="shared" si="13"/>
        <v/>
      </c>
      <c r="T333" s="43"/>
      <c r="U333" s="41"/>
      <c r="V333" s="12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</row>
    <row r="334" spans="1:74" ht="19">
      <c r="A334" s="14">
        <v>331</v>
      </c>
      <c r="B334" s="37"/>
      <c r="C334" s="40"/>
      <c r="D334" s="41"/>
      <c r="E334" s="15" t="s">
        <v>10</v>
      </c>
      <c r="F334" s="43"/>
      <c r="G334" s="41"/>
      <c r="H334" s="16" t="str">
        <f t="shared" si="14"/>
        <v/>
      </c>
      <c r="I334" s="43"/>
      <c r="J334" s="17" t="str">
        <f t="shared" si="8"/>
        <v/>
      </c>
      <c r="K334" s="14" t="str">
        <f t="shared" si="9"/>
        <v/>
      </c>
      <c r="L334" s="18" t="str">
        <f>IF(K334="","",K334/SUMMARY!$D$1)</f>
        <v/>
      </c>
      <c r="M334" s="43"/>
      <c r="N334" s="19" t="str">
        <f t="shared" si="10"/>
        <v/>
      </c>
      <c r="O334" s="14" t="str">
        <f t="shared" si="11"/>
        <v/>
      </c>
      <c r="P334" s="33" t="str">
        <f t="shared" si="15"/>
        <v/>
      </c>
      <c r="Q334" s="43"/>
      <c r="R334" s="19" t="str">
        <f t="shared" si="12"/>
        <v/>
      </c>
      <c r="S334" s="93" t="str">
        <f t="shared" si="13"/>
        <v/>
      </c>
      <c r="T334" s="43"/>
      <c r="U334" s="41"/>
      <c r="V334" s="12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</row>
    <row r="335" spans="1:74" ht="19">
      <c r="A335" s="14">
        <v>332</v>
      </c>
      <c r="B335" s="37"/>
      <c r="C335" s="40"/>
      <c r="D335" s="41"/>
      <c r="E335" s="15" t="s">
        <v>10</v>
      </c>
      <c r="F335" s="43"/>
      <c r="G335" s="41"/>
      <c r="H335" s="16" t="str">
        <f t="shared" si="14"/>
        <v/>
      </c>
      <c r="I335" s="43"/>
      <c r="J335" s="17" t="str">
        <f t="shared" si="8"/>
        <v/>
      </c>
      <c r="K335" s="14" t="str">
        <f t="shared" si="9"/>
        <v/>
      </c>
      <c r="L335" s="18" t="str">
        <f>IF(K335="","",K335/SUMMARY!$D$1)</f>
        <v/>
      </c>
      <c r="M335" s="43"/>
      <c r="N335" s="19" t="str">
        <f t="shared" si="10"/>
        <v/>
      </c>
      <c r="O335" s="14" t="str">
        <f t="shared" si="11"/>
        <v/>
      </c>
      <c r="P335" s="33" t="str">
        <f t="shared" si="15"/>
        <v/>
      </c>
      <c r="Q335" s="43"/>
      <c r="R335" s="19" t="str">
        <f t="shared" si="12"/>
        <v/>
      </c>
      <c r="S335" s="93" t="str">
        <f t="shared" si="13"/>
        <v/>
      </c>
      <c r="T335" s="43"/>
      <c r="U335" s="41"/>
      <c r="V335" s="12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</row>
    <row r="336" spans="1:74" ht="19">
      <c r="A336" s="14">
        <v>333</v>
      </c>
      <c r="B336" s="37"/>
      <c r="C336" s="40"/>
      <c r="D336" s="41"/>
      <c r="E336" s="15" t="s">
        <v>10</v>
      </c>
      <c r="F336" s="43"/>
      <c r="G336" s="41"/>
      <c r="H336" s="16" t="str">
        <f t="shared" si="14"/>
        <v/>
      </c>
      <c r="I336" s="43"/>
      <c r="J336" s="17" t="str">
        <f t="shared" si="8"/>
        <v/>
      </c>
      <c r="K336" s="14" t="str">
        <f t="shared" si="9"/>
        <v/>
      </c>
      <c r="L336" s="18" t="str">
        <f>IF(K336="","",K336/SUMMARY!$D$1)</f>
        <v/>
      </c>
      <c r="M336" s="43"/>
      <c r="N336" s="19" t="str">
        <f t="shared" si="10"/>
        <v/>
      </c>
      <c r="O336" s="14" t="str">
        <f t="shared" si="11"/>
        <v/>
      </c>
      <c r="P336" s="33" t="str">
        <f t="shared" si="15"/>
        <v/>
      </c>
      <c r="Q336" s="43"/>
      <c r="R336" s="19" t="str">
        <f t="shared" si="12"/>
        <v/>
      </c>
      <c r="S336" s="93" t="str">
        <f t="shared" si="13"/>
        <v/>
      </c>
      <c r="T336" s="43"/>
      <c r="U336" s="41"/>
      <c r="V336" s="12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</row>
    <row r="337" spans="1:74" ht="19">
      <c r="A337" s="14">
        <v>334</v>
      </c>
      <c r="B337" s="37"/>
      <c r="C337" s="40"/>
      <c r="D337" s="41"/>
      <c r="E337" s="15" t="s">
        <v>10</v>
      </c>
      <c r="F337" s="43"/>
      <c r="G337" s="41"/>
      <c r="H337" s="16" t="str">
        <f t="shared" si="14"/>
        <v/>
      </c>
      <c r="I337" s="43"/>
      <c r="J337" s="17" t="str">
        <f t="shared" si="8"/>
        <v/>
      </c>
      <c r="K337" s="14" t="str">
        <f t="shared" si="9"/>
        <v/>
      </c>
      <c r="L337" s="18" t="str">
        <f>IF(K337="","",K337/SUMMARY!$D$1)</f>
        <v/>
      </c>
      <c r="M337" s="43"/>
      <c r="N337" s="19" t="str">
        <f t="shared" si="10"/>
        <v/>
      </c>
      <c r="O337" s="14" t="str">
        <f t="shared" si="11"/>
        <v/>
      </c>
      <c r="P337" s="33" t="str">
        <f t="shared" si="15"/>
        <v/>
      </c>
      <c r="Q337" s="43"/>
      <c r="R337" s="19" t="str">
        <f t="shared" si="12"/>
        <v/>
      </c>
      <c r="S337" s="93" t="str">
        <f t="shared" si="13"/>
        <v/>
      </c>
      <c r="T337" s="43"/>
      <c r="U337" s="41"/>
      <c r="V337" s="12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</row>
    <row r="338" spans="1:74" ht="19">
      <c r="A338" s="14">
        <v>335</v>
      </c>
      <c r="B338" s="37"/>
      <c r="C338" s="40"/>
      <c r="D338" s="41"/>
      <c r="E338" s="15" t="s">
        <v>10</v>
      </c>
      <c r="F338" s="43"/>
      <c r="G338" s="41"/>
      <c r="H338" s="16" t="str">
        <f t="shared" si="14"/>
        <v/>
      </c>
      <c r="I338" s="43"/>
      <c r="J338" s="17" t="str">
        <f t="shared" si="8"/>
        <v/>
      </c>
      <c r="K338" s="14" t="str">
        <f t="shared" si="9"/>
        <v/>
      </c>
      <c r="L338" s="18" t="str">
        <f>IF(K338="","",K338/SUMMARY!$D$1)</f>
        <v/>
      </c>
      <c r="M338" s="43"/>
      <c r="N338" s="19" t="str">
        <f t="shared" si="10"/>
        <v/>
      </c>
      <c r="O338" s="14" t="str">
        <f t="shared" si="11"/>
        <v/>
      </c>
      <c r="P338" s="33" t="str">
        <f t="shared" si="15"/>
        <v/>
      </c>
      <c r="Q338" s="43"/>
      <c r="R338" s="19" t="str">
        <f t="shared" si="12"/>
        <v/>
      </c>
      <c r="S338" s="93" t="str">
        <f t="shared" si="13"/>
        <v/>
      </c>
      <c r="T338" s="43"/>
      <c r="U338" s="41"/>
      <c r="V338" s="12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</row>
    <row r="339" spans="1:74" ht="19">
      <c r="A339" s="14">
        <v>336</v>
      </c>
      <c r="B339" s="37"/>
      <c r="C339" s="40"/>
      <c r="D339" s="41"/>
      <c r="E339" s="15" t="s">
        <v>10</v>
      </c>
      <c r="F339" s="43"/>
      <c r="G339" s="41"/>
      <c r="H339" s="16" t="str">
        <f t="shared" si="14"/>
        <v/>
      </c>
      <c r="I339" s="43"/>
      <c r="J339" s="17" t="str">
        <f t="shared" si="8"/>
        <v/>
      </c>
      <c r="K339" s="14" t="str">
        <f t="shared" si="9"/>
        <v/>
      </c>
      <c r="L339" s="18" t="str">
        <f>IF(K339="","",K339/SUMMARY!$D$1)</f>
        <v/>
      </c>
      <c r="M339" s="43"/>
      <c r="N339" s="19" t="str">
        <f t="shared" si="10"/>
        <v/>
      </c>
      <c r="O339" s="14" t="str">
        <f t="shared" si="11"/>
        <v/>
      </c>
      <c r="P339" s="33" t="str">
        <f t="shared" si="15"/>
        <v/>
      </c>
      <c r="Q339" s="43"/>
      <c r="R339" s="19" t="str">
        <f t="shared" si="12"/>
        <v/>
      </c>
      <c r="S339" s="93" t="str">
        <f t="shared" si="13"/>
        <v/>
      </c>
      <c r="T339" s="43"/>
      <c r="U339" s="41"/>
      <c r="V339" s="12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</row>
    <row r="340" spans="1:74" ht="19">
      <c r="A340" s="14">
        <v>337</v>
      </c>
      <c r="B340" s="37"/>
      <c r="C340" s="40"/>
      <c r="D340" s="41"/>
      <c r="E340" s="15" t="s">
        <v>10</v>
      </c>
      <c r="F340" s="43"/>
      <c r="G340" s="41"/>
      <c r="H340" s="16" t="str">
        <f t="shared" si="14"/>
        <v/>
      </c>
      <c r="I340" s="43"/>
      <c r="J340" s="17" t="str">
        <f t="shared" si="8"/>
        <v/>
      </c>
      <c r="K340" s="14" t="str">
        <f t="shared" si="9"/>
        <v/>
      </c>
      <c r="L340" s="18" t="str">
        <f>IF(K340="","",K340/SUMMARY!$D$1)</f>
        <v/>
      </c>
      <c r="M340" s="43"/>
      <c r="N340" s="19" t="str">
        <f t="shared" si="10"/>
        <v/>
      </c>
      <c r="O340" s="14" t="str">
        <f t="shared" si="11"/>
        <v/>
      </c>
      <c r="P340" s="33" t="str">
        <f t="shared" si="15"/>
        <v/>
      </c>
      <c r="Q340" s="43"/>
      <c r="R340" s="19" t="str">
        <f t="shared" si="12"/>
        <v/>
      </c>
      <c r="S340" s="93" t="str">
        <f t="shared" si="13"/>
        <v/>
      </c>
      <c r="T340" s="43"/>
      <c r="U340" s="41"/>
      <c r="V340" s="12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</row>
    <row r="341" spans="1:74" ht="19">
      <c r="A341" s="14">
        <v>338</v>
      </c>
      <c r="B341" s="37"/>
      <c r="C341" s="40"/>
      <c r="D341" s="41"/>
      <c r="E341" s="15" t="s">
        <v>10</v>
      </c>
      <c r="F341" s="43"/>
      <c r="G341" s="41"/>
      <c r="H341" s="16" t="str">
        <f t="shared" si="14"/>
        <v/>
      </c>
      <c r="I341" s="43"/>
      <c r="J341" s="17" t="str">
        <f t="shared" si="8"/>
        <v/>
      </c>
      <c r="K341" s="14" t="str">
        <f t="shared" si="9"/>
        <v/>
      </c>
      <c r="L341" s="18" t="str">
        <f>IF(K341="","",K341/SUMMARY!$D$1)</f>
        <v/>
      </c>
      <c r="M341" s="43"/>
      <c r="N341" s="19" t="str">
        <f t="shared" si="10"/>
        <v/>
      </c>
      <c r="O341" s="14" t="str">
        <f t="shared" si="11"/>
        <v/>
      </c>
      <c r="P341" s="33" t="str">
        <f t="shared" si="15"/>
        <v/>
      </c>
      <c r="Q341" s="43"/>
      <c r="R341" s="19" t="str">
        <f t="shared" si="12"/>
        <v/>
      </c>
      <c r="S341" s="93" t="str">
        <f t="shared" si="13"/>
        <v/>
      </c>
      <c r="T341" s="43"/>
      <c r="U341" s="41"/>
      <c r="V341" s="12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</row>
    <row r="342" spans="1:74" ht="19">
      <c r="A342" s="14">
        <v>339</v>
      </c>
      <c r="B342" s="37"/>
      <c r="C342" s="40"/>
      <c r="D342" s="41"/>
      <c r="E342" s="15" t="s">
        <v>10</v>
      </c>
      <c r="F342" s="43"/>
      <c r="G342" s="41"/>
      <c r="H342" s="16" t="str">
        <f t="shared" si="14"/>
        <v/>
      </c>
      <c r="I342" s="43"/>
      <c r="J342" s="17" t="str">
        <f t="shared" si="8"/>
        <v/>
      </c>
      <c r="K342" s="14" t="str">
        <f t="shared" si="9"/>
        <v/>
      </c>
      <c r="L342" s="18" t="str">
        <f>IF(K342="","",K342/SUMMARY!$D$1)</f>
        <v/>
      </c>
      <c r="M342" s="43"/>
      <c r="N342" s="19" t="str">
        <f t="shared" si="10"/>
        <v/>
      </c>
      <c r="O342" s="14" t="str">
        <f t="shared" si="11"/>
        <v/>
      </c>
      <c r="P342" s="33" t="str">
        <f t="shared" si="15"/>
        <v/>
      </c>
      <c r="Q342" s="43"/>
      <c r="R342" s="19" t="str">
        <f t="shared" si="12"/>
        <v/>
      </c>
      <c r="S342" s="93" t="str">
        <f t="shared" si="13"/>
        <v/>
      </c>
      <c r="T342" s="43"/>
      <c r="U342" s="41"/>
      <c r="V342" s="12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</row>
    <row r="343" spans="1:74" ht="19">
      <c r="A343" s="14">
        <v>340</v>
      </c>
      <c r="B343" s="37"/>
      <c r="C343" s="40"/>
      <c r="D343" s="41"/>
      <c r="E343" s="15" t="s">
        <v>10</v>
      </c>
      <c r="F343" s="43"/>
      <c r="G343" s="41"/>
      <c r="H343" s="16" t="str">
        <f t="shared" si="14"/>
        <v/>
      </c>
      <c r="I343" s="43"/>
      <c r="J343" s="17" t="str">
        <f t="shared" si="8"/>
        <v/>
      </c>
      <c r="K343" s="14" t="str">
        <f t="shared" si="9"/>
        <v/>
      </c>
      <c r="L343" s="18" t="str">
        <f>IF(K343="","",K343/SUMMARY!$D$1)</f>
        <v/>
      </c>
      <c r="M343" s="43"/>
      <c r="N343" s="19" t="str">
        <f t="shared" si="10"/>
        <v/>
      </c>
      <c r="O343" s="14" t="str">
        <f t="shared" si="11"/>
        <v/>
      </c>
      <c r="P343" s="33" t="str">
        <f t="shared" si="15"/>
        <v/>
      </c>
      <c r="Q343" s="43"/>
      <c r="R343" s="19" t="str">
        <f t="shared" si="12"/>
        <v/>
      </c>
      <c r="S343" s="93" t="str">
        <f t="shared" si="13"/>
        <v/>
      </c>
      <c r="T343" s="43"/>
      <c r="U343" s="41"/>
      <c r="V343" s="12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</row>
    <row r="344" spans="1:74" ht="19">
      <c r="A344" s="14">
        <v>341</v>
      </c>
      <c r="B344" s="37"/>
      <c r="C344" s="40"/>
      <c r="D344" s="41"/>
      <c r="E344" s="15" t="s">
        <v>10</v>
      </c>
      <c r="F344" s="43"/>
      <c r="G344" s="41"/>
      <c r="H344" s="16" t="str">
        <f t="shared" si="14"/>
        <v/>
      </c>
      <c r="I344" s="43"/>
      <c r="J344" s="17" t="str">
        <f t="shared" si="8"/>
        <v/>
      </c>
      <c r="K344" s="14" t="str">
        <f t="shared" si="9"/>
        <v/>
      </c>
      <c r="L344" s="18" t="str">
        <f>IF(K344="","",K344/SUMMARY!$D$1)</f>
        <v/>
      </c>
      <c r="M344" s="43"/>
      <c r="N344" s="19" t="str">
        <f t="shared" si="10"/>
        <v/>
      </c>
      <c r="O344" s="14" t="str">
        <f t="shared" si="11"/>
        <v/>
      </c>
      <c r="P344" s="33" t="str">
        <f t="shared" si="15"/>
        <v/>
      </c>
      <c r="Q344" s="43"/>
      <c r="R344" s="19" t="str">
        <f t="shared" si="12"/>
        <v/>
      </c>
      <c r="S344" s="93" t="str">
        <f t="shared" si="13"/>
        <v/>
      </c>
      <c r="T344" s="43"/>
      <c r="U344" s="41"/>
      <c r="V344" s="12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</row>
    <row r="345" spans="1:74" ht="19">
      <c r="A345" s="14">
        <v>342</v>
      </c>
      <c r="B345" s="37"/>
      <c r="C345" s="40"/>
      <c r="D345" s="41"/>
      <c r="E345" s="15" t="s">
        <v>10</v>
      </c>
      <c r="F345" s="43"/>
      <c r="G345" s="41"/>
      <c r="H345" s="16" t="str">
        <f t="shared" si="14"/>
        <v/>
      </c>
      <c r="I345" s="43"/>
      <c r="J345" s="17" t="str">
        <f t="shared" si="8"/>
        <v/>
      </c>
      <c r="K345" s="14" t="str">
        <f t="shared" si="9"/>
        <v/>
      </c>
      <c r="L345" s="18" t="str">
        <f>IF(K345="","",K345/SUMMARY!$D$1)</f>
        <v/>
      </c>
      <c r="M345" s="43"/>
      <c r="N345" s="19" t="str">
        <f t="shared" si="10"/>
        <v/>
      </c>
      <c r="O345" s="14" t="str">
        <f t="shared" si="11"/>
        <v/>
      </c>
      <c r="P345" s="33" t="str">
        <f t="shared" si="15"/>
        <v/>
      </c>
      <c r="Q345" s="43"/>
      <c r="R345" s="19" t="str">
        <f t="shared" si="12"/>
        <v/>
      </c>
      <c r="S345" s="93" t="str">
        <f t="shared" si="13"/>
        <v/>
      </c>
      <c r="T345" s="43"/>
      <c r="U345" s="41"/>
      <c r="V345" s="12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</row>
    <row r="346" spans="1:74" ht="19">
      <c r="A346" s="14">
        <v>343</v>
      </c>
      <c r="B346" s="37"/>
      <c r="C346" s="40"/>
      <c r="D346" s="41"/>
      <c r="E346" s="15" t="s">
        <v>10</v>
      </c>
      <c r="F346" s="43"/>
      <c r="G346" s="41"/>
      <c r="H346" s="16" t="str">
        <f t="shared" si="14"/>
        <v/>
      </c>
      <c r="I346" s="43"/>
      <c r="J346" s="17" t="str">
        <f t="shared" si="8"/>
        <v/>
      </c>
      <c r="K346" s="14" t="str">
        <f t="shared" si="9"/>
        <v/>
      </c>
      <c r="L346" s="18" t="str">
        <f>IF(K346="","",K346/SUMMARY!$D$1)</f>
        <v/>
      </c>
      <c r="M346" s="43"/>
      <c r="N346" s="19" t="str">
        <f t="shared" si="10"/>
        <v/>
      </c>
      <c r="O346" s="14" t="str">
        <f t="shared" si="11"/>
        <v/>
      </c>
      <c r="P346" s="33" t="str">
        <f t="shared" si="15"/>
        <v/>
      </c>
      <c r="Q346" s="43"/>
      <c r="R346" s="19" t="str">
        <f t="shared" si="12"/>
        <v/>
      </c>
      <c r="S346" s="93" t="str">
        <f t="shared" si="13"/>
        <v/>
      </c>
      <c r="T346" s="43"/>
      <c r="U346" s="41"/>
      <c r="V346" s="12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</row>
    <row r="347" spans="1:74" ht="19">
      <c r="A347" s="14">
        <v>344</v>
      </c>
      <c r="B347" s="37"/>
      <c r="C347" s="40"/>
      <c r="D347" s="41"/>
      <c r="E347" s="15" t="s">
        <v>10</v>
      </c>
      <c r="F347" s="43"/>
      <c r="G347" s="41"/>
      <c r="H347" s="16" t="str">
        <f t="shared" si="14"/>
        <v/>
      </c>
      <c r="I347" s="43"/>
      <c r="J347" s="17" t="str">
        <f t="shared" si="8"/>
        <v/>
      </c>
      <c r="K347" s="14" t="str">
        <f t="shared" si="9"/>
        <v/>
      </c>
      <c r="L347" s="18" t="str">
        <f>IF(K347="","",K347/SUMMARY!$D$1)</f>
        <v/>
      </c>
      <c r="M347" s="43"/>
      <c r="N347" s="19" t="str">
        <f t="shared" si="10"/>
        <v/>
      </c>
      <c r="O347" s="14" t="str">
        <f t="shared" si="11"/>
        <v/>
      </c>
      <c r="P347" s="33" t="str">
        <f t="shared" si="15"/>
        <v/>
      </c>
      <c r="Q347" s="43"/>
      <c r="R347" s="19" t="str">
        <f t="shared" si="12"/>
        <v/>
      </c>
      <c r="S347" s="93" t="str">
        <f t="shared" si="13"/>
        <v/>
      </c>
      <c r="T347" s="43"/>
      <c r="U347" s="41"/>
      <c r="V347" s="12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</row>
    <row r="348" spans="1:74" ht="19">
      <c r="A348" s="14">
        <v>345</v>
      </c>
      <c r="B348" s="37"/>
      <c r="C348" s="40"/>
      <c r="D348" s="41"/>
      <c r="E348" s="15" t="s">
        <v>10</v>
      </c>
      <c r="F348" s="43"/>
      <c r="G348" s="41"/>
      <c r="H348" s="16" t="str">
        <f t="shared" si="14"/>
        <v/>
      </c>
      <c r="I348" s="43"/>
      <c r="J348" s="17" t="str">
        <f t="shared" si="8"/>
        <v/>
      </c>
      <c r="K348" s="14" t="str">
        <f t="shared" si="9"/>
        <v/>
      </c>
      <c r="L348" s="18" t="str">
        <f>IF(K348="","",K348/SUMMARY!$D$1)</f>
        <v/>
      </c>
      <c r="M348" s="43"/>
      <c r="N348" s="19" t="str">
        <f t="shared" si="10"/>
        <v/>
      </c>
      <c r="O348" s="14" t="str">
        <f t="shared" si="11"/>
        <v/>
      </c>
      <c r="P348" s="33" t="str">
        <f t="shared" si="15"/>
        <v/>
      </c>
      <c r="Q348" s="43"/>
      <c r="R348" s="19" t="str">
        <f t="shared" si="12"/>
        <v/>
      </c>
      <c r="S348" s="93" t="str">
        <f t="shared" si="13"/>
        <v/>
      </c>
      <c r="T348" s="43"/>
      <c r="U348" s="41"/>
      <c r="V348" s="12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</row>
    <row r="349" spans="1:74" ht="19">
      <c r="A349" s="14">
        <v>346</v>
      </c>
      <c r="B349" s="37"/>
      <c r="C349" s="40"/>
      <c r="D349" s="41"/>
      <c r="E349" s="15" t="s">
        <v>10</v>
      </c>
      <c r="F349" s="43"/>
      <c r="G349" s="41"/>
      <c r="H349" s="16" t="str">
        <f t="shared" si="14"/>
        <v/>
      </c>
      <c r="I349" s="43"/>
      <c r="J349" s="17" t="str">
        <f t="shared" si="8"/>
        <v/>
      </c>
      <c r="K349" s="14" t="str">
        <f t="shared" si="9"/>
        <v/>
      </c>
      <c r="L349" s="18" t="str">
        <f>IF(K349="","",K349/SUMMARY!$D$1)</f>
        <v/>
      </c>
      <c r="M349" s="43"/>
      <c r="N349" s="19" t="str">
        <f t="shared" si="10"/>
        <v/>
      </c>
      <c r="O349" s="14" t="str">
        <f t="shared" si="11"/>
        <v/>
      </c>
      <c r="P349" s="33" t="str">
        <f t="shared" si="15"/>
        <v/>
      </c>
      <c r="Q349" s="43"/>
      <c r="R349" s="19" t="str">
        <f t="shared" si="12"/>
        <v/>
      </c>
      <c r="S349" s="93" t="str">
        <f t="shared" si="13"/>
        <v/>
      </c>
      <c r="T349" s="43"/>
      <c r="U349" s="41"/>
      <c r="V349" s="12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</row>
    <row r="350" spans="1:74" ht="19">
      <c r="A350" s="14">
        <v>347</v>
      </c>
      <c r="B350" s="37"/>
      <c r="C350" s="40"/>
      <c r="D350" s="41"/>
      <c r="E350" s="15" t="s">
        <v>10</v>
      </c>
      <c r="F350" s="43"/>
      <c r="G350" s="41"/>
      <c r="H350" s="16" t="str">
        <f t="shared" si="14"/>
        <v/>
      </c>
      <c r="I350" s="43"/>
      <c r="J350" s="17" t="str">
        <f t="shared" si="8"/>
        <v/>
      </c>
      <c r="K350" s="14" t="str">
        <f t="shared" si="9"/>
        <v/>
      </c>
      <c r="L350" s="18" t="str">
        <f>IF(K350="","",K350/SUMMARY!$D$1)</f>
        <v/>
      </c>
      <c r="M350" s="43"/>
      <c r="N350" s="19" t="str">
        <f t="shared" si="10"/>
        <v/>
      </c>
      <c r="O350" s="14" t="str">
        <f t="shared" si="11"/>
        <v/>
      </c>
      <c r="P350" s="33" t="str">
        <f t="shared" si="15"/>
        <v/>
      </c>
      <c r="Q350" s="43"/>
      <c r="R350" s="19" t="str">
        <f t="shared" si="12"/>
        <v/>
      </c>
      <c r="S350" s="93" t="str">
        <f t="shared" si="13"/>
        <v/>
      </c>
      <c r="T350" s="43"/>
      <c r="U350" s="41"/>
      <c r="V350" s="12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</row>
    <row r="351" spans="1:74" ht="19">
      <c r="A351" s="14">
        <v>348</v>
      </c>
      <c r="B351" s="37"/>
      <c r="C351" s="40"/>
      <c r="D351" s="41"/>
      <c r="E351" s="15" t="s">
        <v>10</v>
      </c>
      <c r="F351" s="43"/>
      <c r="G351" s="41"/>
      <c r="H351" s="16" t="str">
        <f t="shared" si="14"/>
        <v/>
      </c>
      <c r="I351" s="43"/>
      <c r="J351" s="17" t="str">
        <f t="shared" si="8"/>
        <v/>
      </c>
      <c r="K351" s="14" t="str">
        <f t="shared" si="9"/>
        <v/>
      </c>
      <c r="L351" s="18" t="str">
        <f>IF(K351="","",K351/SUMMARY!$D$1)</f>
        <v/>
      </c>
      <c r="M351" s="43"/>
      <c r="N351" s="19" t="str">
        <f t="shared" si="10"/>
        <v/>
      </c>
      <c r="O351" s="14" t="str">
        <f t="shared" si="11"/>
        <v/>
      </c>
      <c r="P351" s="33" t="str">
        <f t="shared" si="15"/>
        <v/>
      </c>
      <c r="Q351" s="43"/>
      <c r="R351" s="19" t="str">
        <f t="shared" si="12"/>
        <v/>
      </c>
      <c r="S351" s="93" t="str">
        <f t="shared" si="13"/>
        <v/>
      </c>
      <c r="T351" s="43"/>
      <c r="U351" s="41"/>
      <c r="V351" s="12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</row>
    <row r="352" spans="1:74" ht="19">
      <c r="A352" s="14">
        <v>349</v>
      </c>
      <c r="B352" s="37"/>
      <c r="C352" s="40"/>
      <c r="D352" s="41"/>
      <c r="E352" s="15" t="s">
        <v>10</v>
      </c>
      <c r="F352" s="43"/>
      <c r="G352" s="41"/>
      <c r="H352" s="16" t="str">
        <f t="shared" si="14"/>
        <v/>
      </c>
      <c r="I352" s="43"/>
      <c r="J352" s="17" t="str">
        <f t="shared" si="8"/>
        <v/>
      </c>
      <c r="K352" s="14" t="str">
        <f t="shared" si="9"/>
        <v/>
      </c>
      <c r="L352" s="18" t="str">
        <f>IF(K352="","",K352/SUMMARY!$D$1)</f>
        <v/>
      </c>
      <c r="M352" s="43"/>
      <c r="N352" s="19" t="str">
        <f t="shared" si="10"/>
        <v/>
      </c>
      <c r="O352" s="14" t="str">
        <f t="shared" si="11"/>
        <v/>
      </c>
      <c r="P352" s="33" t="str">
        <f t="shared" si="15"/>
        <v/>
      </c>
      <c r="Q352" s="43"/>
      <c r="R352" s="19" t="str">
        <f t="shared" si="12"/>
        <v/>
      </c>
      <c r="S352" s="93" t="str">
        <f t="shared" si="13"/>
        <v/>
      </c>
      <c r="T352" s="43"/>
      <c r="U352" s="41"/>
      <c r="V352" s="12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</row>
    <row r="353" spans="1:74" ht="19">
      <c r="A353" s="14">
        <v>350</v>
      </c>
      <c r="B353" s="37"/>
      <c r="C353" s="40"/>
      <c r="D353" s="41"/>
      <c r="E353" s="15" t="s">
        <v>10</v>
      </c>
      <c r="F353" s="43"/>
      <c r="G353" s="41"/>
      <c r="H353" s="16" t="str">
        <f t="shared" si="14"/>
        <v/>
      </c>
      <c r="I353" s="43"/>
      <c r="J353" s="17" t="str">
        <f t="shared" si="8"/>
        <v/>
      </c>
      <c r="K353" s="14" t="str">
        <f t="shared" si="9"/>
        <v/>
      </c>
      <c r="L353" s="18" t="str">
        <f>IF(K353="","",K353/SUMMARY!$D$1)</f>
        <v/>
      </c>
      <c r="M353" s="43"/>
      <c r="N353" s="19" t="str">
        <f t="shared" si="10"/>
        <v/>
      </c>
      <c r="O353" s="14" t="str">
        <f t="shared" si="11"/>
        <v/>
      </c>
      <c r="P353" s="33" t="str">
        <f t="shared" si="15"/>
        <v/>
      </c>
      <c r="Q353" s="43"/>
      <c r="R353" s="19" t="str">
        <f t="shared" si="12"/>
        <v/>
      </c>
      <c r="S353" s="93" t="str">
        <f t="shared" si="13"/>
        <v/>
      </c>
      <c r="T353" s="43"/>
      <c r="U353" s="41"/>
      <c r="V353" s="12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</row>
    <row r="354" spans="1:74" ht="19">
      <c r="A354" s="14">
        <v>351</v>
      </c>
      <c r="B354" s="37"/>
      <c r="C354" s="40"/>
      <c r="D354" s="41"/>
      <c r="E354" s="15" t="s">
        <v>10</v>
      </c>
      <c r="F354" s="43"/>
      <c r="G354" s="41"/>
      <c r="H354" s="16" t="str">
        <f t="shared" si="14"/>
        <v/>
      </c>
      <c r="I354" s="43"/>
      <c r="J354" s="17" t="str">
        <f t="shared" si="8"/>
        <v/>
      </c>
      <c r="K354" s="14" t="str">
        <f t="shared" si="9"/>
        <v/>
      </c>
      <c r="L354" s="18" t="str">
        <f>IF(K354="","",K354/SUMMARY!$D$1)</f>
        <v/>
      </c>
      <c r="M354" s="43"/>
      <c r="N354" s="19" t="str">
        <f t="shared" si="10"/>
        <v/>
      </c>
      <c r="O354" s="14" t="str">
        <f t="shared" si="11"/>
        <v/>
      </c>
      <c r="P354" s="33" t="str">
        <f t="shared" si="15"/>
        <v/>
      </c>
      <c r="Q354" s="43"/>
      <c r="R354" s="19" t="str">
        <f t="shared" si="12"/>
        <v/>
      </c>
      <c r="S354" s="93" t="str">
        <f t="shared" si="13"/>
        <v/>
      </c>
      <c r="T354" s="43"/>
      <c r="U354" s="41"/>
      <c r="V354" s="12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</row>
    <row r="355" spans="1:74" ht="19">
      <c r="A355" s="14">
        <v>352</v>
      </c>
      <c r="B355" s="37"/>
      <c r="C355" s="40"/>
      <c r="D355" s="41"/>
      <c r="E355" s="15" t="s">
        <v>10</v>
      </c>
      <c r="F355" s="43"/>
      <c r="G355" s="41"/>
      <c r="H355" s="16" t="str">
        <f t="shared" si="14"/>
        <v/>
      </c>
      <c r="I355" s="43"/>
      <c r="J355" s="17" t="str">
        <f t="shared" si="8"/>
        <v/>
      </c>
      <c r="K355" s="14" t="str">
        <f t="shared" si="9"/>
        <v/>
      </c>
      <c r="L355" s="18" t="str">
        <f>IF(K355="","",K355/SUMMARY!$D$1)</f>
        <v/>
      </c>
      <c r="M355" s="43"/>
      <c r="N355" s="19" t="str">
        <f t="shared" si="10"/>
        <v/>
      </c>
      <c r="O355" s="14" t="str">
        <f t="shared" si="11"/>
        <v/>
      </c>
      <c r="P355" s="33" t="str">
        <f t="shared" si="15"/>
        <v/>
      </c>
      <c r="Q355" s="43"/>
      <c r="R355" s="19" t="str">
        <f t="shared" si="12"/>
        <v/>
      </c>
      <c r="S355" s="93" t="str">
        <f t="shared" si="13"/>
        <v/>
      </c>
      <c r="T355" s="43"/>
      <c r="U355" s="41"/>
      <c r="V355" s="12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</row>
    <row r="356" spans="1:74" ht="19">
      <c r="A356" s="14">
        <v>353</v>
      </c>
      <c r="B356" s="37"/>
      <c r="C356" s="40"/>
      <c r="D356" s="41"/>
      <c r="E356" s="15" t="s">
        <v>10</v>
      </c>
      <c r="F356" s="43"/>
      <c r="G356" s="41"/>
      <c r="H356" s="16" t="str">
        <f t="shared" si="14"/>
        <v/>
      </c>
      <c r="I356" s="43"/>
      <c r="J356" s="17" t="str">
        <f t="shared" si="8"/>
        <v/>
      </c>
      <c r="K356" s="14" t="str">
        <f t="shared" si="9"/>
        <v/>
      </c>
      <c r="L356" s="18" t="str">
        <f>IF(K356="","",K356/SUMMARY!$D$1)</f>
        <v/>
      </c>
      <c r="M356" s="43"/>
      <c r="N356" s="19" t="str">
        <f t="shared" si="10"/>
        <v/>
      </c>
      <c r="O356" s="14" t="str">
        <f t="shared" si="11"/>
        <v/>
      </c>
      <c r="P356" s="33" t="str">
        <f t="shared" si="15"/>
        <v/>
      </c>
      <c r="Q356" s="43"/>
      <c r="R356" s="19" t="str">
        <f t="shared" si="12"/>
        <v/>
      </c>
      <c r="S356" s="93" t="str">
        <f t="shared" si="13"/>
        <v/>
      </c>
      <c r="T356" s="43"/>
      <c r="U356" s="41"/>
      <c r="V356" s="12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</row>
    <row r="357" spans="1:74" ht="19">
      <c r="A357" s="14">
        <v>354</v>
      </c>
      <c r="B357" s="37"/>
      <c r="C357" s="40"/>
      <c r="D357" s="41"/>
      <c r="E357" s="15" t="s">
        <v>10</v>
      </c>
      <c r="F357" s="43"/>
      <c r="G357" s="41"/>
      <c r="H357" s="16" t="str">
        <f t="shared" si="14"/>
        <v/>
      </c>
      <c r="I357" s="43"/>
      <c r="J357" s="17" t="str">
        <f t="shared" si="8"/>
        <v/>
      </c>
      <c r="K357" s="14" t="str">
        <f t="shared" si="9"/>
        <v/>
      </c>
      <c r="L357" s="18" t="str">
        <f>IF(K357="","",K357/SUMMARY!$D$1)</f>
        <v/>
      </c>
      <c r="M357" s="43"/>
      <c r="N357" s="19" t="str">
        <f t="shared" si="10"/>
        <v/>
      </c>
      <c r="O357" s="14" t="str">
        <f t="shared" si="11"/>
        <v/>
      </c>
      <c r="P357" s="33" t="str">
        <f t="shared" si="15"/>
        <v/>
      </c>
      <c r="Q357" s="43"/>
      <c r="R357" s="19" t="str">
        <f t="shared" si="12"/>
        <v/>
      </c>
      <c r="S357" s="93" t="str">
        <f t="shared" si="13"/>
        <v/>
      </c>
      <c r="T357" s="43"/>
      <c r="U357" s="41"/>
      <c r="V357" s="12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</row>
    <row r="358" spans="1:74" ht="19">
      <c r="A358" s="14">
        <v>355</v>
      </c>
      <c r="B358" s="37"/>
      <c r="C358" s="40"/>
      <c r="D358" s="41"/>
      <c r="E358" s="15" t="s">
        <v>10</v>
      </c>
      <c r="F358" s="43"/>
      <c r="G358" s="41"/>
      <c r="H358" s="16" t="str">
        <f t="shared" si="14"/>
        <v/>
      </c>
      <c r="I358" s="43"/>
      <c r="J358" s="17" t="str">
        <f t="shared" si="8"/>
        <v/>
      </c>
      <c r="K358" s="14" t="str">
        <f t="shared" si="9"/>
        <v/>
      </c>
      <c r="L358" s="18" t="str">
        <f>IF(K358="","",K358/SUMMARY!$D$1)</f>
        <v/>
      </c>
      <c r="M358" s="43"/>
      <c r="N358" s="19" t="str">
        <f t="shared" si="10"/>
        <v/>
      </c>
      <c r="O358" s="14" t="str">
        <f t="shared" si="11"/>
        <v/>
      </c>
      <c r="P358" s="33" t="str">
        <f t="shared" si="15"/>
        <v/>
      </c>
      <c r="Q358" s="43"/>
      <c r="R358" s="19" t="str">
        <f t="shared" si="12"/>
        <v/>
      </c>
      <c r="S358" s="93" t="str">
        <f t="shared" si="13"/>
        <v/>
      </c>
      <c r="T358" s="43"/>
      <c r="U358" s="41"/>
      <c r="V358" s="12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</row>
    <row r="359" spans="1:74" ht="19">
      <c r="A359" s="14">
        <v>356</v>
      </c>
      <c r="B359" s="37"/>
      <c r="C359" s="40"/>
      <c r="D359" s="41"/>
      <c r="E359" s="15" t="s">
        <v>10</v>
      </c>
      <c r="F359" s="43"/>
      <c r="G359" s="41"/>
      <c r="H359" s="16" t="str">
        <f t="shared" si="14"/>
        <v/>
      </c>
      <c r="I359" s="43"/>
      <c r="J359" s="17" t="str">
        <f t="shared" si="8"/>
        <v/>
      </c>
      <c r="K359" s="14" t="str">
        <f t="shared" si="9"/>
        <v/>
      </c>
      <c r="L359" s="18" t="str">
        <f>IF(K359="","",K359/SUMMARY!$D$1)</f>
        <v/>
      </c>
      <c r="M359" s="43"/>
      <c r="N359" s="19" t="str">
        <f t="shared" si="10"/>
        <v/>
      </c>
      <c r="O359" s="14" t="str">
        <f t="shared" si="11"/>
        <v/>
      </c>
      <c r="P359" s="33" t="str">
        <f t="shared" si="15"/>
        <v/>
      </c>
      <c r="Q359" s="43"/>
      <c r="R359" s="19" t="str">
        <f t="shared" si="12"/>
        <v/>
      </c>
      <c r="S359" s="93" t="str">
        <f t="shared" si="13"/>
        <v/>
      </c>
      <c r="T359" s="43"/>
      <c r="U359" s="41"/>
      <c r="V359" s="12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</row>
    <row r="360" spans="1:74" ht="19">
      <c r="A360" s="14">
        <v>357</v>
      </c>
      <c r="B360" s="37"/>
      <c r="C360" s="40"/>
      <c r="D360" s="41"/>
      <c r="E360" s="15" t="s">
        <v>10</v>
      </c>
      <c r="F360" s="43"/>
      <c r="G360" s="41"/>
      <c r="H360" s="16" t="str">
        <f t="shared" si="14"/>
        <v/>
      </c>
      <c r="I360" s="43"/>
      <c r="J360" s="17" t="str">
        <f t="shared" si="8"/>
        <v/>
      </c>
      <c r="K360" s="14" t="str">
        <f t="shared" si="9"/>
        <v/>
      </c>
      <c r="L360" s="18" t="str">
        <f>IF(K360="","",K360/SUMMARY!$D$1)</f>
        <v/>
      </c>
      <c r="M360" s="43"/>
      <c r="N360" s="19" t="str">
        <f t="shared" si="10"/>
        <v/>
      </c>
      <c r="O360" s="14" t="str">
        <f t="shared" si="11"/>
        <v/>
      </c>
      <c r="P360" s="33" t="str">
        <f t="shared" si="15"/>
        <v/>
      </c>
      <c r="Q360" s="43"/>
      <c r="R360" s="19" t="str">
        <f t="shared" si="12"/>
        <v/>
      </c>
      <c r="S360" s="93" t="str">
        <f t="shared" si="13"/>
        <v/>
      </c>
      <c r="T360" s="43"/>
      <c r="U360" s="41"/>
      <c r="V360" s="12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</row>
    <row r="361" spans="1:74" ht="19">
      <c r="A361" s="14">
        <v>358</v>
      </c>
      <c r="B361" s="37"/>
      <c r="C361" s="40"/>
      <c r="D361" s="41"/>
      <c r="E361" s="15" t="s">
        <v>10</v>
      </c>
      <c r="F361" s="43"/>
      <c r="G361" s="41"/>
      <c r="H361" s="16" t="str">
        <f t="shared" si="14"/>
        <v/>
      </c>
      <c r="I361" s="43"/>
      <c r="J361" s="17" t="str">
        <f t="shared" si="8"/>
        <v/>
      </c>
      <c r="K361" s="14" t="str">
        <f t="shared" si="9"/>
        <v/>
      </c>
      <c r="L361" s="18" t="str">
        <f>IF(K361="","",K361/SUMMARY!$D$1)</f>
        <v/>
      </c>
      <c r="M361" s="43"/>
      <c r="N361" s="19" t="str">
        <f t="shared" si="10"/>
        <v/>
      </c>
      <c r="O361" s="14" t="str">
        <f t="shared" si="11"/>
        <v/>
      </c>
      <c r="P361" s="33" t="str">
        <f t="shared" si="15"/>
        <v/>
      </c>
      <c r="Q361" s="43"/>
      <c r="R361" s="19" t="str">
        <f t="shared" si="12"/>
        <v/>
      </c>
      <c r="S361" s="93" t="str">
        <f t="shared" si="13"/>
        <v/>
      </c>
      <c r="T361" s="43"/>
      <c r="U361" s="41"/>
      <c r="V361" s="12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</row>
    <row r="362" spans="1:74" ht="19">
      <c r="A362" s="14">
        <v>359</v>
      </c>
      <c r="B362" s="37"/>
      <c r="C362" s="40"/>
      <c r="D362" s="41"/>
      <c r="E362" s="15" t="s">
        <v>10</v>
      </c>
      <c r="F362" s="43"/>
      <c r="G362" s="41"/>
      <c r="H362" s="16" t="str">
        <f t="shared" si="14"/>
        <v/>
      </c>
      <c r="I362" s="43"/>
      <c r="J362" s="17" t="str">
        <f t="shared" si="8"/>
        <v/>
      </c>
      <c r="K362" s="14" t="str">
        <f t="shared" si="9"/>
        <v/>
      </c>
      <c r="L362" s="18" t="str">
        <f>IF(K362="","",K362/SUMMARY!$D$1)</f>
        <v/>
      </c>
      <c r="M362" s="43"/>
      <c r="N362" s="19" t="str">
        <f t="shared" si="10"/>
        <v/>
      </c>
      <c r="O362" s="14" t="str">
        <f t="shared" si="11"/>
        <v/>
      </c>
      <c r="P362" s="33" t="str">
        <f t="shared" si="15"/>
        <v/>
      </c>
      <c r="Q362" s="43"/>
      <c r="R362" s="19" t="str">
        <f t="shared" si="12"/>
        <v/>
      </c>
      <c r="S362" s="93" t="str">
        <f t="shared" si="13"/>
        <v/>
      </c>
      <c r="T362" s="43"/>
      <c r="U362" s="41"/>
      <c r="V362" s="12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</row>
    <row r="363" spans="1:74" ht="19">
      <c r="A363" s="14">
        <v>360</v>
      </c>
      <c r="B363" s="37"/>
      <c r="C363" s="40"/>
      <c r="D363" s="41"/>
      <c r="E363" s="15" t="s">
        <v>10</v>
      </c>
      <c r="F363" s="43"/>
      <c r="G363" s="41"/>
      <c r="H363" s="16" t="str">
        <f t="shared" si="14"/>
        <v/>
      </c>
      <c r="I363" s="43"/>
      <c r="J363" s="17" t="str">
        <f t="shared" si="8"/>
        <v/>
      </c>
      <c r="K363" s="14" t="str">
        <f t="shared" si="9"/>
        <v/>
      </c>
      <c r="L363" s="18" t="str">
        <f>IF(K363="","",K363/SUMMARY!$D$1)</f>
        <v/>
      </c>
      <c r="M363" s="43"/>
      <c r="N363" s="19" t="str">
        <f t="shared" si="10"/>
        <v/>
      </c>
      <c r="O363" s="14" t="str">
        <f t="shared" si="11"/>
        <v/>
      </c>
      <c r="P363" s="33" t="str">
        <f t="shared" si="15"/>
        <v/>
      </c>
      <c r="Q363" s="43"/>
      <c r="R363" s="19" t="str">
        <f t="shared" si="12"/>
        <v/>
      </c>
      <c r="S363" s="93" t="str">
        <f t="shared" si="13"/>
        <v/>
      </c>
      <c r="T363" s="43"/>
      <c r="U363" s="41"/>
      <c r="V363" s="12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</row>
    <row r="364" spans="1:74" ht="19">
      <c r="A364" s="14">
        <v>361</v>
      </c>
      <c r="B364" s="37"/>
      <c r="C364" s="40"/>
      <c r="D364" s="41"/>
      <c r="E364" s="15" t="s">
        <v>10</v>
      </c>
      <c r="F364" s="43"/>
      <c r="G364" s="41"/>
      <c r="H364" s="16" t="str">
        <f t="shared" si="14"/>
        <v/>
      </c>
      <c r="I364" s="43"/>
      <c r="J364" s="17" t="str">
        <f t="shared" si="8"/>
        <v/>
      </c>
      <c r="K364" s="14" t="str">
        <f t="shared" si="9"/>
        <v/>
      </c>
      <c r="L364" s="18" t="str">
        <f>IF(K364="","",K364/SUMMARY!$D$1)</f>
        <v/>
      </c>
      <c r="M364" s="43"/>
      <c r="N364" s="19" t="str">
        <f t="shared" si="10"/>
        <v/>
      </c>
      <c r="O364" s="14" t="str">
        <f t="shared" si="11"/>
        <v/>
      </c>
      <c r="P364" s="33" t="str">
        <f t="shared" si="15"/>
        <v/>
      </c>
      <c r="Q364" s="43"/>
      <c r="R364" s="19" t="str">
        <f t="shared" si="12"/>
        <v/>
      </c>
      <c r="S364" s="93" t="str">
        <f t="shared" si="13"/>
        <v/>
      </c>
      <c r="T364" s="43"/>
      <c r="U364" s="41"/>
      <c r="V364" s="12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</row>
    <row r="365" spans="1:74" ht="19">
      <c r="A365" s="14">
        <v>362</v>
      </c>
      <c r="B365" s="37"/>
      <c r="C365" s="40"/>
      <c r="D365" s="41"/>
      <c r="E365" s="15" t="s">
        <v>10</v>
      </c>
      <c r="F365" s="43"/>
      <c r="G365" s="41"/>
      <c r="H365" s="16" t="str">
        <f t="shared" si="14"/>
        <v/>
      </c>
      <c r="I365" s="43"/>
      <c r="J365" s="17" t="str">
        <f t="shared" si="8"/>
        <v/>
      </c>
      <c r="K365" s="14" t="str">
        <f t="shared" si="9"/>
        <v/>
      </c>
      <c r="L365" s="18" t="str">
        <f>IF(K365="","",K365/SUMMARY!$D$1)</f>
        <v/>
      </c>
      <c r="M365" s="43"/>
      <c r="N365" s="19" t="str">
        <f t="shared" si="10"/>
        <v/>
      </c>
      <c r="O365" s="14" t="str">
        <f t="shared" si="11"/>
        <v/>
      </c>
      <c r="P365" s="33" t="str">
        <f t="shared" si="15"/>
        <v/>
      </c>
      <c r="Q365" s="43"/>
      <c r="R365" s="19" t="str">
        <f t="shared" si="12"/>
        <v/>
      </c>
      <c r="S365" s="93" t="str">
        <f t="shared" si="13"/>
        <v/>
      </c>
      <c r="T365" s="43"/>
      <c r="U365" s="41"/>
      <c r="V365" s="12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</row>
    <row r="366" spans="1:74" ht="19">
      <c r="A366" s="14">
        <v>363</v>
      </c>
      <c r="B366" s="37"/>
      <c r="C366" s="40"/>
      <c r="D366" s="41"/>
      <c r="E366" s="15" t="s">
        <v>10</v>
      </c>
      <c r="F366" s="43"/>
      <c r="G366" s="41"/>
      <c r="H366" s="16" t="str">
        <f t="shared" si="14"/>
        <v/>
      </c>
      <c r="I366" s="43"/>
      <c r="J366" s="17" t="str">
        <f t="shared" si="8"/>
        <v/>
      </c>
      <c r="K366" s="14" t="str">
        <f t="shared" si="9"/>
        <v/>
      </c>
      <c r="L366" s="18" t="str">
        <f>IF(K366="","",K366/SUMMARY!$D$1)</f>
        <v/>
      </c>
      <c r="M366" s="43"/>
      <c r="N366" s="19" t="str">
        <f t="shared" si="10"/>
        <v/>
      </c>
      <c r="O366" s="14" t="str">
        <f t="shared" si="11"/>
        <v/>
      </c>
      <c r="P366" s="33" t="str">
        <f t="shared" si="15"/>
        <v/>
      </c>
      <c r="Q366" s="43"/>
      <c r="R366" s="19" t="str">
        <f t="shared" si="12"/>
        <v/>
      </c>
      <c r="S366" s="93" t="str">
        <f t="shared" si="13"/>
        <v/>
      </c>
      <c r="T366" s="43"/>
      <c r="U366" s="41"/>
      <c r="V366" s="12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</row>
    <row r="367" spans="1:74" ht="19">
      <c r="A367" s="14">
        <v>364</v>
      </c>
      <c r="B367" s="37"/>
      <c r="C367" s="40"/>
      <c r="D367" s="41"/>
      <c r="E367" s="15" t="s">
        <v>10</v>
      </c>
      <c r="F367" s="43"/>
      <c r="G367" s="41"/>
      <c r="H367" s="16" t="str">
        <f t="shared" si="14"/>
        <v/>
      </c>
      <c r="I367" s="43"/>
      <c r="J367" s="17" t="str">
        <f t="shared" si="8"/>
        <v/>
      </c>
      <c r="K367" s="14" t="str">
        <f t="shared" si="9"/>
        <v/>
      </c>
      <c r="L367" s="18" t="str">
        <f>IF(K367="","",K367/SUMMARY!$D$1)</f>
        <v/>
      </c>
      <c r="M367" s="43"/>
      <c r="N367" s="19" t="str">
        <f t="shared" si="10"/>
        <v/>
      </c>
      <c r="O367" s="14" t="str">
        <f t="shared" si="11"/>
        <v/>
      </c>
      <c r="P367" s="33" t="str">
        <f t="shared" si="15"/>
        <v/>
      </c>
      <c r="Q367" s="43"/>
      <c r="R367" s="19" t="str">
        <f t="shared" si="12"/>
        <v/>
      </c>
      <c r="S367" s="93" t="str">
        <f t="shared" si="13"/>
        <v/>
      </c>
      <c r="T367" s="43"/>
      <c r="U367" s="41"/>
      <c r="V367" s="12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</row>
    <row r="368" spans="1:74" ht="19">
      <c r="A368" s="14">
        <v>365</v>
      </c>
      <c r="B368" s="37"/>
      <c r="C368" s="40"/>
      <c r="D368" s="41"/>
      <c r="E368" s="15" t="s">
        <v>10</v>
      </c>
      <c r="F368" s="43"/>
      <c r="G368" s="41"/>
      <c r="H368" s="16" t="str">
        <f t="shared" si="14"/>
        <v/>
      </c>
      <c r="I368" s="43"/>
      <c r="J368" s="17" t="str">
        <f t="shared" si="8"/>
        <v/>
      </c>
      <c r="K368" s="14" t="str">
        <f t="shared" si="9"/>
        <v/>
      </c>
      <c r="L368" s="18" t="str">
        <f>IF(K368="","",K368/SUMMARY!$D$1)</f>
        <v/>
      </c>
      <c r="M368" s="43"/>
      <c r="N368" s="19" t="str">
        <f t="shared" si="10"/>
        <v/>
      </c>
      <c r="O368" s="14" t="str">
        <f t="shared" si="11"/>
        <v/>
      </c>
      <c r="P368" s="33" t="str">
        <f t="shared" si="15"/>
        <v/>
      </c>
      <c r="Q368" s="43"/>
      <c r="R368" s="19" t="str">
        <f t="shared" si="12"/>
        <v/>
      </c>
      <c r="S368" s="93" t="str">
        <f t="shared" si="13"/>
        <v/>
      </c>
      <c r="T368" s="43"/>
      <c r="U368" s="41"/>
      <c r="V368" s="12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</row>
    <row r="369" spans="1:74" ht="19">
      <c r="A369" s="14">
        <v>366</v>
      </c>
      <c r="B369" s="37"/>
      <c r="C369" s="40"/>
      <c r="D369" s="41"/>
      <c r="E369" s="15" t="s">
        <v>10</v>
      </c>
      <c r="F369" s="43"/>
      <c r="G369" s="41"/>
      <c r="H369" s="16" t="str">
        <f t="shared" si="14"/>
        <v/>
      </c>
      <c r="I369" s="43"/>
      <c r="J369" s="17" t="str">
        <f t="shared" si="8"/>
        <v/>
      </c>
      <c r="K369" s="14" t="str">
        <f t="shared" si="9"/>
        <v/>
      </c>
      <c r="L369" s="18" t="str">
        <f>IF(K369="","",K369/SUMMARY!$D$1)</f>
        <v/>
      </c>
      <c r="M369" s="43"/>
      <c r="N369" s="19" t="str">
        <f t="shared" si="10"/>
        <v/>
      </c>
      <c r="O369" s="14" t="str">
        <f t="shared" si="11"/>
        <v/>
      </c>
      <c r="P369" s="33" t="str">
        <f t="shared" si="15"/>
        <v/>
      </c>
      <c r="Q369" s="43"/>
      <c r="R369" s="19" t="str">
        <f t="shared" si="12"/>
        <v/>
      </c>
      <c r="S369" s="93" t="str">
        <f t="shared" si="13"/>
        <v/>
      </c>
      <c r="T369" s="43"/>
      <c r="U369" s="41"/>
      <c r="V369" s="12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</row>
    <row r="370" spans="1:74" ht="19">
      <c r="A370" s="14">
        <v>367</v>
      </c>
      <c r="B370" s="37"/>
      <c r="C370" s="40"/>
      <c r="D370" s="41"/>
      <c r="E370" s="15" t="s">
        <v>10</v>
      </c>
      <c r="F370" s="43"/>
      <c r="G370" s="41"/>
      <c r="H370" s="16" t="str">
        <f t="shared" si="14"/>
        <v/>
      </c>
      <c r="I370" s="43"/>
      <c r="J370" s="17" t="str">
        <f t="shared" si="8"/>
        <v/>
      </c>
      <c r="K370" s="14" t="str">
        <f t="shared" si="9"/>
        <v/>
      </c>
      <c r="L370" s="18" t="str">
        <f>IF(K370="","",K370/SUMMARY!$D$1)</f>
        <v/>
      </c>
      <c r="M370" s="43"/>
      <c r="N370" s="19" t="str">
        <f t="shared" si="10"/>
        <v/>
      </c>
      <c r="O370" s="14" t="str">
        <f t="shared" si="11"/>
        <v/>
      </c>
      <c r="P370" s="33" t="str">
        <f t="shared" si="15"/>
        <v/>
      </c>
      <c r="Q370" s="43"/>
      <c r="R370" s="19" t="str">
        <f t="shared" si="12"/>
        <v/>
      </c>
      <c r="S370" s="93" t="str">
        <f t="shared" si="13"/>
        <v/>
      </c>
      <c r="T370" s="43"/>
      <c r="U370" s="41"/>
      <c r="V370" s="12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</row>
    <row r="371" spans="1:74" ht="19">
      <c r="A371" s="14">
        <v>368</v>
      </c>
      <c r="B371" s="37"/>
      <c r="C371" s="40"/>
      <c r="D371" s="41"/>
      <c r="E371" s="15" t="s">
        <v>10</v>
      </c>
      <c r="F371" s="43"/>
      <c r="G371" s="41"/>
      <c r="H371" s="16" t="str">
        <f t="shared" si="14"/>
        <v/>
      </c>
      <c r="I371" s="43"/>
      <c r="J371" s="17" t="str">
        <f t="shared" si="8"/>
        <v/>
      </c>
      <c r="K371" s="14" t="str">
        <f t="shared" si="9"/>
        <v/>
      </c>
      <c r="L371" s="18" t="str">
        <f>IF(K371="","",K371/SUMMARY!$D$1)</f>
        <v/>
      </c>
      <c r="M371" s="43"/>
      <c r="N371" s="19" t="str">
        <f t="shared" si="10"/>
        <v/>
      </c>
      <c r="O371" s="14" t="str">
        <f t="shared" si="11"/>
        <v/>
      </c>
      <c r="P371" s="33" t="str">
        <f t="shared" si="15"/>
        <v/>
      </c>
      <c r="Q371" s="43"/>
      <c r="R371" s="19" t="str">
        <f t="shared" si="12"/>
        <v/>
      </c>
      <c r="S371" s="93" t="str">
        <f t="shared" si="13"/>
        <v/>
      </c>
      <c r="T371" s="43"/>
      <c r="U371" s="41"/>
      <c r="V371" s="12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</row>
    <row r="372" spans="1:74" ht="19">
      <c r="A372" s="14">
        <v>369</v>
      </c>
      <c r="B372" s="37"/>
      <c r="C372" s="40"/>
      <c r="D372" s="41"/>
      <c r="E372" s="15" t="s">
        <v>10</v>
      </c>
      <c r="F372" s="43"/>
      <c r="G372" s="41"/>
      <c r="H372" s="16" t="str">
        <f t="shared" si="14"/>
        <v/>
      </c>
      <c r="I372" s="43"/>
      <c r="J372" s="17" t="str">
        <f t="shared" si="8"/>
        <v/>
      </c>
      <c r="K372" s="14" t="str">
        <f t="shared" si="9"/>
        <v/>
      </c>
      <c r="L372" s="18" t="str">
        <f>IF(K372="","",K372/SUMMARY!$D$1)</f>
        <v/>
      </c>
      <c r="M372" s="43"/>
      <c r="N372" s="19" t="str">
        <f t="shared" si="10"/>
        <v/>
      </c>
      <c r="O372" s="14" t="str">
        <f t="shared" si="11"/>
        <v/>
      </c>
      <c r="P372" s="33" t="str">
        <f t="shared" si="15"/>
        <v/>
      </c>
      <c r="Q372" s="43"/>
      <c r="R372" s="19" t="str">
        <f t="shared" si="12"/>
        <v/>
      </c>
      <c r="S372" s="93" t="str">
        <f t="shared" si="13"/>
        <v/>
      </c>
      <c r="T372" s="43"/>
      <c r="U372" s="41"/>
      <c r="V372" s="12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</row>
    <row r="373" spans="1:74" ht="19">
      <c r="A373" s="14">
        <v>370</v>
      </c>
      <c r="B373" s="37"/>
      <c r="C373" s="40"/>
      <c r="D373" s="41"/>
      <c r="E373" s="15" t="s">
        <v>10</v>
      </c>
      <c r="F373" s="43"/>
      <c r="G373" s="41"/>
      <c r="H373" s="16" t="str">
        <f t="shared" si="14"/>
        <v/>
      </c>
      <c r="I373" s="43"/>
      <c r="J373" s="17" t="str">
        <f t="shared" si="8"/>
        <v/>
      </c>
      <c r="K373" s="14" t="str">
        <f t="shared" si="9"/>
        <v/>
      </c>
      <c r="L373" s="18" t="str">
        <f>IF(K373="","",K373/SUMMARY!$D$1)</f>
        <v/>
      </c>
      <c r="M373" s="43"/>
      <c r="N373" s="19" t="str">
        <f t="shared" si="10"/>
        <v/>
      </c>
      <c r="O373" s="14" t="str">
        <f t="shared" si="11"/>
        <v/>
      </c>
      <c r="P373" s="33" t="str">
        <f t="shared" si="15"/>
        <v/>
      </c>
      <c r="Q373" s="43"/>
      <c r="R373" s="19" t="str">
        <f t="shared" si="12"/>
        <v/>
      </c>
      <c r="S373" s="93" t="str">
        <f t="shared" si="13"/>
        <v/>
      </c>
      <c r="T373" s="43"/>
      <c r="U373" s="41"/>
      <c r="V373" s="12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</row>
    <row r="374" spans="1:74" ht="19">
      <c r="A374" s="14">
        <v>371</v>
      </c>
      <c r="B374" s="37"/>
      <c r="C374" s="40"/>
      <c r="D374" s="41"/>
      <c r="E374" s="15" t="s">
        <v>10</v>
      </c>
      <c r="F374" s="43"/>
      <c r="G374" s="41"/>
      <c r="H374" s="16" t="str">
        <f t="shared" si="14"/>
        <v/>
      </c>
      <c r="I374" s="43"/>
      <c r="J374" s="17" t="str">
        <f t="shared" si="8"/>
        <v/>
      </c>
      <c r="K374" s="14" t="str">
        <f t="shared" si="9"/>
        <v/>
      </c>
      <c r="L374" s="18" t="str">
        <f>IF(K374="","",K374/SUMMARY!$D$1)</f>
        <v/>
      </c>
      <c r="M374" s="43"/>
      <c r="N374" s="19" t="str">
        <f t="shared" si="10"/>
        <v/>
      </c>
      <c r="O374" s="14" t="str">
        <f t="shared" si="11"/>
        <v/>
      </c>
      <c r="P374" s="33" t="str">
        <f t="shared" si="15"/>
        <v/>
      </c>
      <c r="Q374" s="43"/>
      <c r="R374" s="19" t="str">
        <f t="shared" si="12"/>
        <v/>
      </c>
      <c r="S374" s="93" t="str">
        <f t="shared" si="13"/>
        <v/>
      </c>
      <c r="T374" s="43"/>
      <c r="U374" s="41"/>
      <c r="V374" s="12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</row>
    <row r="375" spans="1:74" ht="19">
      <c r="A375" s="14">
        <v>372</v>
      </c>
      <c r="B375" s="37"/>
      <c r="C375" s="40"/>
      <c r="D375" s="41"/>
      <c r="E375" s="15" t="s">
        <v>10</v>
      </c>
      <c r="F375" s="43"/>
      <c r="G375" s="41"/>
      <c r="H375" s="16" t="str">
        <f t="shared" si="14"/>
        <v/>
      </c>
      <c r="I375" s="43"/>
      <c r="J375" s="17" t="str">
        <f t="shared" si="8"/>
        <v/>
      </c>
      <c r="K375" s="14" t="str">
        <f t="shared" si="9"/>
        <v/>
      </c>
      <c r="L375" s="18" t="str">
        <f>IF(K375="","",K375/SUMMARY!$D$1)</f>
        <v/>
      </c>
      <c r="M375" s="43"/>
      <c r="N375" s="19" t="str">
        <f t="shared" si="10"/>
        <v/>
      </c>
      <c r="O375" s="14" t="str">
        <f t="shared" si="11"/>
        <v/>
      </c>
      <c r="P375" s="33" t="str">
        <f t="shared" si="15"/>
        <v/>
      </c>
      <c r="Q375" s="43"/>
      <c r="R375" s="19" t="str">
        <f t="shared" si="12"/>
        <v/>
      </c>
      <c r="S375" s="93" t="str">
        <f t="shared" si="13"/>
        <v/>
      </c>
      <c r="T375" s="43"/>
      <c r="U375" s="41"/>
      <c r="V375" s="12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</row>
    <row r="376" spans="1:74" ht="19">
      <c r="A376" s="14">
        <v>373</v>
      </c>
      <c r="B376" s="37"/>
      <c r="C376" s="40"/>
      <c r="D376" s="41"/>
      <c r="E376" s="15" t="s">
        <v>10</v>
      </c>
      <c r="F376" s="43"/>
      <c r="G376" s="41"/>
      <c r="H376" s="16" t="str">
        <f t="shared" si="14"/>
        <v/>
      </c>
      <c r="I376" s="43"/>
      <c r="J376" s="17" t="str">
        <f t="shared" si="8"/>
        <v/>
      </c>
      <c r="K376" s="14" t="str">
        <f t="shared" si="9"/>
        <v/>
      </c>
      <c r="L376" s="18" t="str">
        <f>IF(K376="","",K376/SUMMARY!$D$1)</f>
        <v/>
      </c>
      <c r="M376" s="43"/>
      <c r="N376" s="19" t="str">
        <f t="shared" si="10"/>
        <v/>
      </c>
      <c r="O376" s="14" t="str">
        <f t="shared" si="11"/>
        <v/>
      </c>
      <c r="P376" s="33" t="str">
        <f t="shared" si="15"/>
        <v/>
      </c>
      <c r="Q376" s="43"/>
      <c r="R376" s="19" t="str">
        <f t="shared" si="12"/>
        <v/>
      </c>
      <c r="S376" s="93" t="str">
        <f t="shared" si="13"/>
        <v/>
      </c>
      <c r="T376" s="43"/>
      <c r="U376" s="41"/>
      <c r="V376" s="12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</row>
    <row r="377" spans="1:74" ht="19">
      <c r="A377" s="14">
        <v>374</v>
      </c>
      <c r="B377" s="37"/>
      <c r="C377" s="40"/>
      <c r="D377" s="41"/>
      <c r="E377" s="15" t="s">
        <v>10</v>
      </c>
      <c r="F377" s="43"/>
      <c r="G377" s="41"/>
      <c r="H377" s="16" t="str">
        <f t="shared" si="14"/>
        <v/>
      </c>
      <c r="I377" s="43"/>
      <c r="J377" s="17" t="str">
        <f t="shared" si="8"/>
        <v/>
      </c>
      <c r="K377" s="14" t="str">
        <f t="shared" si="9"/>
        <v/>
      </c>
      <c r="L377" s="18" t="str">
        <f>IF(K377="","",K377/SUMMARY!$D$1)</f>
        <v/>
      </c>
      <c r="M377" s="43"/>
      <c r="N377" s="19" t="str">
        <f t="shared" si="10"/>
        <v/>
      </c>
      <c r="O377" s="14" t="str">
        <f t="shared" si="11"/>
        <v/>
      </c>
      <c r="P377" s="33" t="str">
        <f t="shared" si="15"/>
        <v/>
      </c>
      <c r="Q377" s="43"/>
      <c r="R377" s="19" t="str">
        <f t="shared" si="12"/>
        <v/>
      </c>
      <c r="S377" s="93" t="str">
        <f t="shared" si="13"/>
        <v/>
      </c>
      <c r="T377" s="43"/>
      <c r="U377" s="41"/>
      <c r="V377" s="12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</row>
    <row r="378" spans="1:74" ht="19">
      <c r="A378" s="14">
        <v>375</v>
      </c>
      <c r="B378" s="37"/>
      <c r="C378" s="40"/>
      <c r="D378" s="41"/>
      <c r="E378" s="15" t="s">
        <v>10</v>
      </c>
      <c r="F378" s="43"/>
      <c r="G378" s="41"/>
      <c r="H378" s="16" t="str">
        <f t="shared" si="14"/>
        <v/>
      </c>
      <c r="I378" s="43"/>
      <c r="J378" s="17" t="str">
        <f t="shared" si="8"/>
        <v/>
      </c>
      <c r="K378" s="14" t="str">
        <f t="shared" si="9"/>
        <v/>
      </c>
      <c r="L378" s="18" t="str">
        <f>IF(K378="","",K378/SUMMARY!$D$1)</f>
        <v/>
      </c>
      <c r="M378" s="43"/>
      <c r="N378" s="19" t="str">
        <f t="shared" si="10"/>
        <v/>
      </c>
      <c r="O378" s="14" t="str">
        <f t="shared" si="11"/>
        <v/>
      </c>
      <c r="P378" s="33" t="str">
        <f t="shared" si="15"/>
        <v/>
      </c>
      <c r="Q378" s="43"/>
      <c r="R378" s="19" t="str">
        <f t="shared" si="12"/>
        <v/>
      </c>
      <c r="S378" s="93" t="str">
        <f t="shared" si="13"/>
        <v/>
      </c>
      <c r="T378" s="43"/>
      <c r="U378" s="41"/>
      <c r="V378" s="12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</row>
    <row r="379" spans="1:74" ht="19">
      <c r="A379" s="14">
        <v>376</v>
      </c>
      <c r="B379" s="37"/>
      <c r="C379" s="40"/>
      <c r="D379" s="41"/>
      <c r="E379" s="15" t="s">
        <v>10</v>
      </c>
      <c r="F379" s="43"/>
      <c r="G379" s="41"/>
      <c r="H379" s="16" t="str">
        <f t="shared" si="14"/>
        <v/>
      </c>
      <c r="I379" s="43"/>
      <c r="J379" s="17" t="str">
        <f t="shared" si="8"/>
        <v/>
      </c>
      <c r="K379" s="14" t="str">
        <f t="shared" si="9"/>
        <v/>
      </c>
      <c r="L379" s="18" t="str">
        <f>IF(K379="","",K379/SUMMARY!$D$1)</f>
        <v/>
      </c>
      <c r="M379" s="43"/>
      <c r="N379" s="19" t="str">
        <f t="shared" si="10"/>
        <v/>
      </c>
      <c r="O379" s="14" t="str">
        <f t="shared" si="11"/>
        <v/>
      </c>
      <c r="P379" s="33" t="str">
        <f t="shared" si="15"/>
        <v/>
      </c>
      <c r="Q379" s="43"/>
      <c r="R379" s="19" t="str">
        <f t="shared" si="12"/>
        <v/>
      </c>
      <c r="S379" s="93" t="str">
        <f t="shared" si="13"/>
        <v/>
      </c>
      <c r="T379" s="43"/>
      <c r="U379" s="41"/>
      <c r="V379" s="12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</row>
    <row r="380" spans="1:74" ht="19">
      <c r="A380" s="14">
        <v>377</v>
      </c>
      <c r="B380" s="37"/>
      <c r="C380" s="40"/>
      <c r="D380" s="41"/>
      <c r="E380" s="15" t="s">
        <v>10</v>
      </c>
      <c r="F380" s="43"/>
      <c r="G380" s="41"/>
      <c r="H380" s="16" t="str">
        <f t="shared" si="14"/>
        <v/>
      </c>
      <c r="I380" s="43"/>
      <c r="J380" s="17" t="str">
        <f t="shared" si="8"/>
        <v/>
      </c>
      <c r="K380" s="14" t="str">
        <f t="shared" si="9"/>
        <v/>
      </c>
      <c r="L380" s="18" t="str">
        <f>IF(K380="","",K380/SUMMARY!$D$1)</f>
        <v/>
      </c>
      <c r="M380" s="43"/>
      <c r="N380" s="19" t="str">
        <f t="shared" si="10"/>
        <v/>
      </c>
      <c r="O380" s="14" t="str">
        <f t="shared" si="11"/>
        <v/>
      </c>
      <c r="P380" s="33" t="str">
        <f t="shared" si="15"/>
        <v/>
      </c>
      <c r="Q380" s="43"/>
      <c r="R380" s="19" t="str">
        <f t="shared" si="12"/>
        <v/>
      </c>
      <c r="S380" s="93" t="str">
        <f t="shared" si="13"/>
        <v/>
      </c>
      <c r="T380" s="43"/>
      <c r="U380" s="41"/>
      <c r="V380" s="12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</row>
    <row r="381" spans="1:74" ht="19">
      <c r="A381" s="14">
        <v>378</v>
      </c>
      <c r="B381" s="37"/>
      <c r="C381" s="40"/>
      <c r="D381" s="41"/>
      <c r="E381" s="15" t="s">
        <v>10</v>
      </c>
      <c r="F381" s="43"/>
      <c r="G381" s="41"/>
      <c r="H381" s="16" t="str">
        <f t="shared" si="14"/>
        <v/>
      </c>
      <c r="I381" s="43"/>
      <c r="J381" s="17" t="str">
        <f t="shared" si="8"/>
        <v/>
      </c>
      <c r="K381" s="14" t="str">
        <f t="shared" si="9"/>
        <v/>
      </c>
      <c r="L381" s="18" t="str">
        <f>IF(K381="","",K381/SUMMARY!$D$1)</f>
        <v/>
      </c>
      <c r="M381" s="43"/>
      <c r="N381" s="19" t="str">
        <f t="shared" si="10"/>
        <v/>
      </c>
      <c r="O381" s="14" t="str">
        <f t="shared" si="11"/>
        <v/>
      </c>
      <c r="P381" s="33" t="str">
        <f t="shared" si="15"/>
        <v/>
      </c>
      <c r="Q381" s="43"/>
      <c r="R381" s="19" t="str">
        <f t="shared" si="12"/>
        <v/>
      </c>
      <c r="S381" s="93" t="str">
        <f t="shared" si="13"/>
        <v/>
      </c>
      <c r="T381" s="43"/>
      <c r="U381" s="41"/>
      <c r="V381" s="12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</row>
    <row r="382" spans="1:74" ht="19">
      <c r="A382" s="14">
        <v>379</v>
      </c>
      <c r="B382" s="37"/>
      <c r="C382" s="40"/>
      <c r="D382" s="41"/>
      <c r="E382" s="15" t="s">
        <v>10</v>
      </c>
      <c r="F382" s="43"/>
      <c r="G382" s="41"/>
      <c r="H382" s="16" t="str">
        <f t="shared" si="14"/>
        <v/>
      </c>
      <c r="I382" s="43"/>
      <c r="J382" s="17" t="str">
        <f t="shared" si="8"/>
        <v/>
      </c>
      <c r="K382" s="14" t="str">
        <f t="shared" si="9"/>
        <v/>
      </c>
      <c r="L382" s="18" t="str">
        <f>IF(K382="","",K382/SUMMARY!$D$1)</f>
        <v/>
      </c>
      <c r="M382" s="43"/>
      <c r="N382" s="19" t="str">
        <f t="shared" si="10"/>
        <v/>
      </c>
      <c r="O382" s="14" t="str">
        <f t="shared" si="11"/>
        <v/>
      </c>
      <c r="P382" s="33" t="str">
        <f t="shared" si="15"/>
        <v/>
      </c>
      <c r="Q382" s="43"/>
      <c r="R382" s="19" t="str">
        <f t="shared" si="12"/>
        <v/>
      </c>
      <c r="S382" s="93" t="str">
        <f t="shared" si="13"/>
        <v/>
      </c>
      <c r="T382" s="43"/>
      <c r="U382" s="41"/>
      <c r="V382" s="12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</row>
    <row r="383" spans="1:74" ht="19">
      <c r="A383" s="14">
        <v>380</v>
      </c>
      <c r="B383" s="37"/>
      <c r="C383" s="40"/>
      <c r="D383" s="41"/>
      <c r="E383" s="15" t="s">
        <v>10</v>
      </c>
      <c r="F383" s="43"/>
      <c r="G383" s="41"/>
      <c r="H383" s="16" t="str">
        <f t="shared" si="14"/>
        <v/>
      </c>
      <c r="I383" s="43"/>
      <c r="J383" s="17" t="str">
        <f t="shared" si="8"/>
        <v/>
      </c>
      <c r="K383" s="14" t="str">
        <f t="shared" si="9"/>
        <v/>
      </c>
      <c r="L383" s="18" t="str">
        <f>IF(K383="","",K383/SUMMARY!$D$1)</f>
        <v/>
      </c>
      <c r="M383" s="43"/>
      <c r="N383" s="19" t="str">
        <f t="shared" si="10"/>
        <v/>
      </c>
      <c r="O383" s="14" t="str">
        <f t="shared" si="11"/>
        <v/>
      </c>
      <c r="P383" s="33" t="str">
        <f t="shared" si="15"/>
        <v/>
      </c>
      <c r="Q383" s="43"/>
      <c r="R383" s="19" t="str">
        <f t="shared" si="12"/>
        <v/>
      </c>
      <c r="S383" s="93" t="str">
        <f t="shared" si="13"/>
        <v/>
      </c>
      <c r="T383" s="43"/>
      <c r="U383" s="41"/>
      <c r="V383" s="12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</row>
    <row r="384" spans="1:74" ht="19">
      <c r="A384" s="14">
        <v>381</v>
      </c>
      <c r="B384" s="37"/>
      <c r="C384" s="40"/>
      <c r="D384" s="41"/>
      <c r="E384" s="15" t="s">
        <v>10</v>
      </c>
      <c r="F384" s="43"/>
      <c r="G384" s="41"/>
      <c r="H384" s="16" t="str">
        <f t="shared" si="14"/>
        <v/>
      </c>
      <c r="I384" s="43"/>
      <c r="J384" s="17" t="str">
        <f t="shared" si="8"/>
        <v/>
      </c>
      <c r="K384" s="14" t="str">
        <f t="shared" si="9"/>
        <v/>
      </c>
      <c r="L384" s="18" t="str">
        <f>IF(K384="","",K384/SUMMARY!$D$1)</f>
        <v/>
      </c>
      <c r="M384" s="43"/>
      <c r="N384" s="19" t="str">
        <f t="shared" si="10"/>
        <v/>
      </c>
      <c r="O384" s="14" t="str">
        <f t="shared" si="11"/>
        <v/>
      </c>
      <c r="P384" s="33" t="str">
        <f t="shared" si="15"/>
        <v/>
      </c>
      <c r="Q384" s="43"/>
      <c r="R384" s="19" t="str">
        <f t="shared" si="12"/>
        <v/>
      </c>
      <c r="S384" s="93" t="str">
        <f t="shared" si="13"/>
        <v/>
      </c>
      <c r="T384" s="43"/>
      <c r="U384" s="41"/>
      <c r="V384" s="12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</row>
    <row r="385" spans="1:74" ht="19">
      <c r="A385" s="14">
        <v>382</v>
      </c>
      <c r="B385" s="37"/>
      <c r="C385" s="40"/>
      <c r="D385" s="41"/>
      <c r="E385" s="15" t="s">
        <v>10</v>
      </c>
      <c r="F385" s="43"/>
      <c r="G385" s="41"/>
      <c r="H385" s="16" t="str">
        <f t="shared" si="14"/>
        <v/>
      </c>
      <c r="I385" s="43"/>
      <c r="J385" s="17" t="str">
        <f t="shared" si="8"/>
        <v/>
      </c>
      <c r="K385" s="14" t="str">
        <f t="shared" si="9"/>
        <v/>
      </c>
      <c r="L385" s="18" t="str">
        <f>IF(K385="","",K385/SUMMARY!$D$1)</f>
        <v/>
      </c>
      <c r="M385" s="43"/>
      <c r="N385" s="19" t="str">
        <f t="shared" si="10"/>
        <v/>
      </c>
      <c r="O385" s="14" t="str">
        <f t="shared" si="11"/>
        <v/>
      </c>
      <c r="P385" s="33" t="str">
        <f t="shared" si="15"/>
        <v/>
      </c>
      <c r="Q385" s="43"/>
      <c r="R385" s="19" t="str">
        <f t="shared" si="12"/>
        <v/>
      </c>
      <c r="S385" s="93" t="str">
        <f t="shared" si="13"/>
        <v/>
      </c>
      <c r="T385" s="43"/>
      <c r="U385" s="41"/>
      <c r="V385" s="12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</row>
    <row r="386" spans="1:74" ht="19">
      <c r="A386" s="14">
        <v>383</v>
      </c>
      <c r="B386" s="37"/>
      <c r="C386" s="40"/>
      <c r="D386" s="41"/>
      <c r="E386" s="15" t="s">
        <v>10</v>
      </c>
      <c r="F386" s="43"/>
      <c r="G386" s="41"/>
      <c r="H386" s="16" t="str">
        <f t="shared" si="14"/>
        <v/>
      </c>
      <c r="I386" s="43"/>
      <c r="J386" s="17" t="str">
        <f t="shared" si="8"/>
        <v/>
      </c>
      <c r="K386" s="14" t="str">
        <f t="shared" si="9"/>
        <v/>
      </c>
      <c r="L386" s="18" t="str">
        <f>IF(K386="","",K386/SUMMARY!$D$1)</f>
        <v/>
      </c>
      <c r="M386" s="43"/>
      <c r="N386" s="19" t="str">
        <f t="shared" si="10"/>
        <v/>
      </c>
      <c r="O386" s="14" t="str">
        <f t="shared" si="11"/>
        <v/>
      </c>
      <c r="P386" s="33" t="str">
        <f t="shared" si="15"/>
        <v/>
      </c>
      <c r="Q386" s="43"/>
      <c r="R386" s="19" t="str">
        <f t="shared" si="12"/>
        <v/>
      </c>
      <c r="S386" s="93" t="str">
        <f t="shared" si="13"/>
        <v/>
      </c>
      <c r="T386" s="43"/>
      <c r="U386" s="41"/>
      <c r="V386" s="12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</row>
    <row r="387" spans="1:74" ht="19">
      <c r="A387" s="14">
        <v>384</v>
      </c>
      <c r="B387" s="37"/>
      <c r="C387" s="40"/>
      <c r="D387" s="41"/>
      <c r="E387" s="15" t="s">
        <v>10</v>
      </c>
      <c r="F387" s="43"/>
      <c r="G387" s="41"/>
      <c r="H387" s="16" t="str">
        <f t="shared" si="14"/>
        <v/>
      </c>
      <c r="I387" s="43"/>
      <c r="J387" s="17" t="str">
        <f t="shared" si="8"/>
        <v/>
      </c>
      <c r="K387" s="14" t="str">
        <f t="shared" si="9"/>
        <v/>
      </c>
      <c r="L387" s="18" t="str">
        <f>IF(K387="","",K387/SUMMARY!$D$1)</f>
        <v/>
      </c>
      <c r="M387" s="43"/>
      <c r="N387" s="19" t="str">
        <f t="shared" si="10"/>
        <v/>
      </c>
      <c r="O387" s="14" t="str">
        <f t="shared" si="11"/>
        <v/>
      </c>
      <c r="P387" s="33" t="str">
        <f t="shared" si="15"/>
        <v/>
      </c>
      <c r="Q387" s="43"/>
      <c r="R387" s="19" t="str">
        <f t="shared" si="12"/>
        <v/>
      </c>
      <c r="S387" s="93" t="str">
        <f t="shared" si="13"/>
        <v/>
      </c>
      <c r="T387" s="43"/>
      <c r="U387" s="41"/>
      <c r="V387" s="12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</row>
    <row r="388" spans="1:74" ht="19">
      <c r="A388" s="14">
        <v>385</v>
      </c>
      <c r="B388" s="37"/>
      <c r="C388" s="40"/>
      <c r="D388" s="41"/>
      <c r="E388" s="15" t="s">
        <v>10</v>
      </c>
      <c r="F388" s="43"/>
      <c r="G388" s="41"/>
      <c r="H388" s="16" t="str">
        <f t="shared" si="14"/>
        <v/>
      </c>
      <c r="I388" s="43"/>
      <c r="J388" s="17" t="str">
        <f t="shared" si="8"/>
        <v/>
      </c>
      <c r="K388" s="14" t="str">
        <f t="shared" si="9"/>
        <v/>
      </c>
      <c r="L388" s="18" t="str">
        <f>IF(K388="","",K388/SUMMARY!$D$1)</f>
        <v/>
      </c>
      <c r="M388" s="43"/>
      <c r="N388" s="19" t="str">
        <f t="shared" si="10"/>
        <v/>
      </c>
      <c r="O388" s="14" t="str">
        <f t="shared" si="11"/>
        <v/>
      </c>
      <c r="P388" s="33" t="str">
        <f t="shared" si="15"/>
        <v/>
      </c>
      <c r="Q388" s="43"/>
      <c r="R388" s="19" t="str">
        <f t="shared" si="12"/>
        <v/>
      </c>
      <c r="S388" s="93" t="str">
        <f t="shared" si="13"/>
        <v/>
      </c>
      <c r="T388" s="43"/>
      <c r="U388" s="41"/>
      <c r="V388" s="12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</row>
    <row r="389" spans="1:74" ht="19">
      <c r="A389" s="14">
        <v>386</v>
      </c>
      <c r="B389" s="37"/>
      <c r="C389" s="40"/>
      <c r="D389" s="41"/>
      <c r="E389" s="15" t="s">
        <v>10</v>
      </c>
      <c r="F389" s="43"/>
      <c r="G389" s="41"/>
      <c r="H389" s="16" t="str">
        <f t="shared" si="14"/>
        <v/>
      </c>
      <c r="I389" s="43"/>
      <c r="J389" s="17" t="str">
        <f t="shared" si="8"/>
        <v/>
      </c>
      <c r="K389" s="14" t="str">
        <f t="shared" si="9"/>
        <v/>
      </c>
      <c r="L389" s="18" t="str">
        <f>IF(K389="","",K389/SUMMARY!$D$1)</f>
        <v/>
      </c>
      <c r="M389" s="43"/>
      <c r="N389" s="19" t="str">
        <f t="shared" si="10"/>
        <v/>
      </c>
      <c r="O389" s="14" t="str">
        <f t="shared" si="11"/>
        <v/>
      </c>
      <c r="P389" s="33" t="str">
        <f t="shared" si="15"/>
        <v/>
      </c>
      <c r="Q389" s="43"/>
      <c r="R389" s="19" t="str">
        <f t="shared" si="12"/>
        <v/>
      </c>
      <c r="S389" s="93" t="str">
        <f t="shared" si="13"/>
        <v/>
      </c>
      <c r="T389" s="43"/>
      <c r="U389" s="41"/>
      <c r="V389" s="12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</row>
    <row r="390" spans="1:74" ht="19">
      <c r="A390" s="14">
        <v>387</v>
      </c>
      <c r="B390" s="37"/>
      <c r="C390" s="40"/>
      <c r="D390" s="41"/>
      <c r="E390" s="15" t="s">
        <v>10</v>
      </c>
      <c r="F390" s="43"/>
      <c r="G390" s="41"/>
      <c r="H390" s="16" t="str">
        <f t="shared" si="14"/>
        <v/>
      </c>
      <c r="I390" s="43"/>
      <c r="J390" s="17" t="str">
        <f t="shared" si="8"/>
        <v/>
      </c>
      <c r="K390" s="14" t="str">
        <f t="shared" si="9"/>
        <v/>
      </c>
      <c r="L390" s="18" t="str">
        <f>IF(K390="","",K390/SUMMARY!$D$1)</f>
        <v/>
      </c>
      <c r="M390" s="43"/>
      <c r="N390" s="19" t="str">
        <f t="shared" si="10"/>
        <v/>
      </c>
      <c r="O390" s="14" t="str">
        <f t="shared" si="11"/>
        <v/>
      </c>
      <c r="P390" s="33" t="str">
        <f t="shared" si="15"/>
        <v/>
      </c>
      <c r="Q390" s="43"/>
      <c r="R390" s="19" t="str">
        <f t="shared" si="12"/>
        <v/>
      </c>
      <c r="S390" s="93" t="str">
        <f t="shared" si="13"/>
        <v/>
      </c>
      <c r="T390" s="43"/>
      <c r="U390" s="41"/>
      <c r="V390" s="12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</row>
    <row r="391" spans="1:74" ht="19">
      <c r="A391" s="14">
        <v>388</v>
      </c>
      <c r="B391" s="37"/>
      <c r="C391" s="40"/>
      <c r="D391" s="41"/>
      <c r="E391" s="15" t="s">
        <v>10</v>
      </c>
      <c r="F391" s="43"/>
      <c r="G391" s="41"/>
      <c r="H391" s="16" t="str">
        <f t="shared" si="14"/>
        <v/>
      </c>
      <c r="I391" s="43"/>
      <c r="J391" s="17" t="str">
        <f t="shared" si="8"/>
        <v/>
      </c>
      <c r="K391" s="14" t="str">
        <f t="shared" si="9"/>
        <v/>
      </c>
      <c r="L391" s="18" t="str">
        <f>IF(K391="","",K391/SUMMARY!$D$1)</f>
        <v/>
      </c>
      <c r="M391" s="43"/>
      <c r="N391" s="19" t="str">
        <f t="shared" si="10"/>
        <v/>
      </c>
      <c r="O391" s="14" t="str">
        <f t="shared" si="11"/>
        <v/>
      </c>
      <c r="P391" s="33" t="str">
        <f t="shared" si="15"/>
        <v/>
      </c>
      <c r="Q391" s="43"/>
      <c r="R391" s="19" t="str">
        <f t="shared" si="12"/>
        <v/>
      </c>
      <c r="S391" s="93" t="str">
        <f t="shared" si="13"/>
        <v/>
      </c>
      <c r="T391" s="43"/>
      <c r="U391" s="41"/>
      <c r="V391" s="12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</row>
    <row r="392" spans="1:74" ht="19">
      <c r="A392" s="14">
        <v>389</v>
      </c>
      <c r="B392" s="37"/>
      <c r="C392" s="40"/>
      <c r="D392" s="41"/>
      <c r="E392" s="15" t="s">
        <v>10</v>
      </c>
      <c r="F392" s="43"/>
      <c r="G392" s="41"/>
      <c r="H392" s="16" t="str">
        <f t="shared" si="14"/>
        <v/>
      </c>
      <c r="I392" s="43"/>
      <c r="J392" s="17" t="str">
        <f t="shared" si="8"/>
        <v/>
      </c>
      <c r="K392" s="14" t="str">
        <f t="shared" si="9"/>
        <v/>
      </c>
      <c r="L392" s="18" t="str">
        <f>IF(K392="","",K392/SUMMARY!$D$1)</f>
        <v/>
      </c>
      <c r="M392" s="43"/>
      <c r="N392" s="19" t="str">
        <f t="shared" si="10"/>
        <v/>
      </c>
      <c r="O392" s="14" t="str">
        <f t="shared" si="11"/>
        <v/>
      </c>
      <c r="P392" s="33" t="str">
        <f t="shared" si="15"/>
        <v/>
      </c>
      <c r="Q392" s="43"/>
      <c r="R392" s="19" t="str">
        <f t="shared" si="12"/>
        <v/>
      </c>
      <c r="S392" s="93" t="str">
        <f t="shared" si="13"/>
        <v/>
      </c>
      <c r="T392" s="43"/>
      <c r="U392" s="41"/>
      <c r="V392" s="12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</row>
    <row r="393" spans="1:74" ht="19">
      <c r="A393" s="14">
        <v>390</v>
      </c>
      <c r="B393" s="37"/>
      <c r="C393" s="40"/>
      <c r="D393" s="41"/>
      <c r="E393" s="15" t="s">
        <v>10</v>
      </c>
      <c r="F393" s="43"/>
      <c r="G393" s="41"/>
      <c r="H393" s="16" t="str">
        <f t="shared" si="14"/>
        <v/>
      </c>
      <c r="I393" s="43"/>
      <c r="J393" s="17" t="str">
        <f t="shared" si="8"/>
        <v/>
      </c>
      <c r="K393" s="14" t="str">
        <f t="shared" si="9"/>
        <v/>
      </c>
      <c r="L393" s="18" t="str">
        <f>IF(K393="","",K393/SUMMARY!$D$1)</f>
        <v/>
      </c>
      <c r="M393" s="43"/>
      <c r="N393" s="19" t="str">
        <f t="shared" si="10"/>
        <v/>
      </c>
      <c r="O393" s="14" t="str">
        <f t="shared" si="11"/>
        <v/>
      </c>
      <c r="P393" s="33" t="str">
        <f t="shared" si="15"/>
        <v/>
      </c>
      <c r="Q393" s="43"/>
      <c r="R393" s="19" t="str">
        <f t="shared" si="12"/>
        <v/>
      </c>
      <c r="S393" s="93" t="str">
        <f t="shared" si="13"/>
        <v/>
      </c>
      <c r="T393" s="43"/>
      <c r="U393" s="41"/>
      <c r="V393" s="12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</row>
    <row r="394" spans="1:74" ht="19">
      <c r="A394" s="14">
        <v>391</v>
      </c>
      <c r="B394" s="37"/>
      <c r="C394" s="40"/>
      <c r="D394" s="41"/>
      <c r="E394" s="15" t="s">
        <v>10</v>
      </c>
      <c r="F394" s="43"/>
      <c r="G394" s="41"/>
      <c r="H394" s="16" t="str">
        <f t="shared" si="14"/>
        <v/>
      </c>
      <c r="I394" s="43"/>
      <c r="J394" s="17" t="str">
        <f t="shared" si="8"/>
        <v/>
      </c>
      <c r="K394" s="14" t="str">
        <f t="shared" si="9"/>
        <v/>
      </c>
      <c r="L394" s="18" t="str">
        <f>IF(K394="","",K394/SUMMARY!$D$1)</f>
        <v/>
      </c>
      <c r="M394" s="43"/>
      <c r="N394" s="19" t="str">
        <f t="shared" si="10"/>
        <v/>
      </c>
      <c r="O394" s="14" t="str">
        <f t="shared" si="11"/>
        <v/>
      </c>
      <c r="P394" s="33" t="str">
        <f t="shared" si="15"/>
        <v/>
      </c>
      <c r="Q394" s="43"/>
      <c r="R394" s="19" t="str">
        <f t="shared" si="12"/>
        <v/>
      </c>
      <c r="S394" s="93" t="str">
        <f t="shared" si="13"/>
        <v/>
      </c>
      <c r="T394" s="43"/>
      <c r="U394" s="41"/>
      <c r="V394" s="12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</row>
    <row r="395" spans="1:74" ht="19">
      <c r="A395" s="14">
        <v>392</v>
      </c>
      <c r="B395" s="37"/>
      <c r="C395" s="40"/>
      <c r="D395" s="41"/>
      <c r="E395" s="15" t="s">
        <v>10</v>
      </c>
      <c r="F395" s="43"/>
      <c r="G395" s="41"/>
      <c r="H395" s="16" t="str">
        <f t="shared" si="14"/>
        <v/>
      </c>
      <c r="I395" s="43"/>
      <c r="J395" s="17" t="str">
        <f t="shared" si="8"/>
        <v/>
      </c>
      <c r="K395" s="14" t="str">
        <f t="shared" si="9"/>
        <v/>
      </c>
      <c r="L395" s="18" t="str">
        <f>IF(K395="","",K395/SUMMARY!$D$1)</f>
        <v/>
      </c>
      <c r="M395" s="43"/>
      <c r="N395" s="19" t="str">
        <f t="shared" si="10"/>
        <v/>
      </c>
      <c r="O395" s="14" t="str">
        <f t="shared" si="11"/>
        <v/>
      </c>
      <c r="P395" s="33" t="str">
        <f t="shared" si="15"/>
        <v/>
      </c>
      <c r="Q395" s="43"/>
      <c r="R395" s="19" t="str">
        <f t="shared" si="12"/>
        <v/>
      </c>
      <c r="S395" s="93" t="str">
        <f t="shared" si="13"/>
        <v/>
      </c>
      <c r="T395" s="43"/>
      <c r="U395" s="41"/>
      <c r="V395" s="12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</row>
    <row r="396" spans="1:74" ht="19">
      <c r="A396" s="14">
        <v>393</v>
      </c>
      <c r="B396" s="37"/>
      <c r="C396" s="40"/>
      <c r="D396" s="41"/>
      <c r="E396" s="15" t="s">
        <v>10</v>
      </c>
      <c r="F396" s="43"/>
      <c r="G396" s="41"/>
      <c r="H396" s="16" t="str">
        <f t="shared" si="14"/>
        <v/>
      </c>
      <c r="I396" s="43"/>
      <c r="J396" s="17" t="str">
        <f t="shared" si="8"/>
        <v/>
      </c>
      <c r="K396" s="14" t="str">
        <f t="shared" si="9"/>
        <v/>
      </c>
      <c r="L396" s="18" t="str">
        <f>IF(K396="","",K396/SUMMARY!$D$1)</f>
        <v/>
      </c>
      <c r="M396" s="43"/>
      <c r="N396" s="19" t="str">
        <f t="shared" si="10"/>
        <v/>
      </c>
      <c r="O396" s="14" t="str">
        <f t="shared" si="11"/>
        <v/>
      </c>
      <c r="P396" s="33" t="str">
        <f t="shared" si="15"/>
        <v/>
      </c>
      <c r="Q396" s="43"/>
      <c r="R396" s="19" t="str">
        <f t="shared" si="12"/>
        <v/>
      </c>
      <c r="S396" s="93" t="str">
        <f t="shared" si="13"/>
        <v/>
      </c>
      <c r="T396" s="43"/>
      <c r="U396" s="41"/>
      <c r="V396" s="12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</row>
    <row r="397" spans="1:74" ht="19">
      <c r="A397" s="14">
        <v>394</v>
      </c>
      <c r="B397" s="37"/>
      <c r="C397" s="40"/>
      <c r="D397" s="41"/>
      <c r="E397" s="15" t="s">
        <v>10</v>
      </c>
      <c r="F397" s="43"/>
      <c r="G397" s="41"/>
      <c r="H397" s="16" t="str">
        <f t="shared" si="14"/>
        <v/>
      </c>
      <c r="I397" s="43"/>
      <c r="J397" s="17" t="str">
        <f t="shared" si="8"/>
        <v/>
      </c>
      <c r="K397" s="14" t="str">
        <f t="shared" si="9"/>
        <v/>
      </c>
      <c r="L397" s="18" t="str">
        <f>IF(K397="","",K397/SUMMARY!$D$1)</f>
        <v/>
      </c>
      <c r="M397" s="43"/>
      <c r="N397" s="19" t="str">
        <f t="shared" si="10"/>
        <v/>
      </c>
      <c r="O397" s="14" t="str">
        <f t="shared" si="11"/>
        <v/>
      </c>
      <c r="P397" s="33" t="str">
        <f t="shared" si="15"/>
        <v/>
      </c>
      <c r="Q397" s="43"/>
      <c r="R397" s="19" t="str">
        <f t="shared" si="12"/>
        <v/>
      </c>
      <c r="S397" s="93" t="str">
        <f t="shared" si="13"/>
        <v/>
      </c>
      <c r="T397" s="43"/>
      <c r="U397" s="41"/>
      <c r="V397" s="12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</row>
    <row r="398" spans="1:74" ht="19">
      <c r="A398" s="14">
        <v>395</v>
      </c>
      <c r="B398" s="37"/>
      <c r="C398" s="40"/>
      <c r="D398" s="41"/>
      <c r="E398" s="15" t="s">
        <v>10</v>
      </c>
      <c r="F398" s="43"/>
      <c r="G398" s="41"/>
      <c r="H398" s="16" t="str">
        <f t="shared" si="14"/>
        <v/>
      </c>
      <c r="I398" s="43"/>
      <c r="J398" s="17" t="str">
        <f t="shared" si="8"/>
        <v/>
      </c>
      <c r="K398" s="14" t="str">
        <f t="shared" si="9"/>
        <v/>
      </c>
      <c r="L398" s="18" t="str">
        <f>IF(K398="","",K398/SUMMARY!$D$1)</f>
        <v/>
      </c>
      <c r="M398" s="43"/>
      <c r="N398" s="19" t="str">
        <f t="shared" si="10"/>
        <v/>
      </c>
      <c r="O398" s="14" t="str">
        <f t="shared" si="11"/>
        <v/>
      </c>
      <c r="P398" s="33" t="str">
        <f t="shared" si="15"/>
        <v/>
      </c>
      <c r="Q398" s="43"/>
      <c r="R398" s="19" t="str">
        <f t="shared" si="12"/>
        <v/>
      </c>
      <c r="S398" s="93" t="str">
        <f t="shared" si="13"/>
        <v/>
      </c>
      <c r="T398" s="43"/>
      <c r="U398" s="41"/>
      <c r="V398" s="12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</row>
    <row r="399" spans="1:74" ht="19">
      <c r="A399" s="14">
        <v>396</v>
      </c>
      <c r="B399" s="37"/>
      <c r="C399" s="40"/>
      <c r="D399" s="41"/>
      <c r="E399" s="15" t="s">
        <v>10</v>
      </c>
      <c r="F399" s="43"/>
      <c r="G399" s="41"/>
      <c r="H399" s="16" t="str">
        <f t="shared" si="14"/>
        <v/>
      </c>
      <c r="I399" s="43"/>
      <c r="J399" s="17" t="str">
        <f t="shared" si="8"/>
        <v/>
      </c>
      <c r="K399" s="14" t="str">
        <f t="shared" si="9"/>
        <v/>
      </c>
      <c r="L399" s="18" t="str">
        <f>IF(K399="","",K399/SUMMARY!$D$1)</f>
        <v/>
      </c>
      <c r="M399" s="43"/>
      <c r="N399" s="19" t="str">
        <f t="shared" si="10"/>
        <v/>
      </c>
      <c r="O399" s="14" t="str">
        <f t="shared" si="11"/>
        <v/>
      </c>
      <c r="P399" s="33" t="str">
        <f t="shared" si="15"/>
        <v/>
      </c>
      <c r="Q399" s="43"/>
      <c r="R399" s="19" t="str">
        <f t="shared" si="12"/>
        <v/>
      </c>
      <c r="S399" s="93" t="str">
        <f t="shared" si="13"/>
        <v/>
      </c>
      <c r="T399" s="43"/>
      <c r="U399" s="41"/>
      <c r="V399" s="12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</row>
    <row r="400" spans="1:74" ht="19">
      <c r="A400" s="14">
        <v>397</v>
      </c>
      <c r="B400" s="37"/>
      <c r="C400" s="40"/>
      <c r="D400" s="41"/>
      <c r="E400" s="15" t="s">
        <v>10</v>
      </c>
      <c r="F400" s="43"/>
      <c r="G400" s="41"/>
      <c r="H400" s="16" t="str">
        <f t="shared" si="14"/>
        <v/>
      </c>
      <c r="I400" s="43"/>
      <c r="J400" s="17" t="str">
        <f t="shared" si="8"/>
        <v/>
      </c>
      <c r="K400" s="14" t="str">
        <f t="shared" si="9"/>
        <v/>
      </c>
      <c r="L400" s="18" t="str">
        <f>IF(K400="","",K400/SUMMARY!$D$1)</f>
        <v/>
      </c>
      <c r="M400" s="43"/>
      <c r="N400" s="19" t="str">
        <f t="shared" si="10"/>
        <v/>
      </c>
      <c r="O400" s="14" t="str">
        <f t="shared" si="11"/>
        <v/>
      </c>
      <c r="P400" s="33" t="str">
        <f t="shared" si="15"/>
        <v/>
      </c>
      <c r="Q400" s="43"/>
      <c r="R400" s="19" t="str">
        <f t="shared" si="12"/>
        <v/>
      </c>
      <c r="S400" s="93" t="str">
        <f t="shared" si="13"/>
        <v/>
      </c>
      <c r="T400" s="43"/>
      <c r="U400" s="41"/>
      <c r="V400" s="12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</row>
    <row r="401" spans="1:74" ht="19">
      <c r="A401" s="14">
        <v>398</v>
      </c>
      <c r="B401" s="37"/>
      <c r="C401" s="40"/>
      <c r="D401" s="41"/>
      <c r="E401" s="15" t="s">
        <v>10</v>
      </c>
      <c r="F401" s="43"/>
      <c r="G401" s="41"/>
      <c r="H401" s="16" t="str">
        <f t="shared" si="14"/>
        <v/>
      </c>
      <c r="I401" s="43"/>
      <c r="J401" s="17" t="str">
        <f t="shared" si="8"/>
        <v/>
      </c>
      <c r="K401" s="14" t="str">
        <f t="shared" si="9"/>
        <v/>
      </c>
      <c r="L401" s="18" t="str">
        <f>IF(K401="","",K401/SUMMARY!$D$1)</f>
        <v/>
      </c>
      <c r="M401" s="43"/>
      <c r="N401" s="19" t="str">
        <f t="shared" si="10"/>
        <v/>
      </c>
      <c r="O401" s="14" t="str">
        <f t="shared" si="11"/>
        <v/>
      </c>
      <c r="P401" s="33" t="str">
        <f t="shared" si="15"/>
        <v/>
      </c>
      <c r="Q401" s="43"/>
      <c r="R401" s="19" t="str">
        <f t="shared" si="12"/>
        <v/>
      </c>
      <c r="S401" s="93" t="str">
        <f t="shared" si="13"/>
        <v/>
      </c>
      <c r="T401" s="43"/>
      <c r="U401" s="41"/>
      <c r="V401" s="12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</row>
    <row r="402" spans="1:74" ht="19">
      <c r="A402" s="14">
        <v>399</v>
      </c>
      <c r="B402" s="37"/>
      <c r="C402" s="40"/>
      <c r="D402" s="41"/>
      <c r="E402" s="15" t="s">
        <v>10</v>
      </c>
      <c r="F402" s="43"/>
      <c r="G402" s="41"/>
      <c r="H402" s="16" t="str">
        <f t="shared" si="14"/>
        <v/>
      </c>
      <c r="I402" s="43"/>
      <c r="J402" s="17" t="str">
        <f t="shared" si="8"/>
        <v/>
      </c>
      <c r="K402" s="14" t="str">
        <f t="shared" si="9"/>
        <v/>
      </c>
      <c r="L402" s="18" t="str">
        <f>IF(K402="","",K402/SUMMARY!$D$1)</f>
        <v/>
      </c>
      <c r="M402" s="43"/>
      <c r="N402" s="19" t="str">
        <f t="shared" si="10"/>
        <v/>
      </c>
      <c r="O402" s="14" t="str">
        <f t="shared" si="11"/>
        <v/>
      </c>
      <c r="P402" s="33" t="str">
        <f t="shared" si="15"/>
        <v/>
      </c>
      <c r="Q402" s="43"/>
      <c r="R402" s="19" t="str">
        <f t="shared" si="12"/>
        <v/>
      </c>
      <c r="S402" s="93" t="str">
        <f t="shared" si="13"/>
        <v/>
      </c>
      <c r="T402" s="43"/>
      <c r="U402" s="41"/>
      <c r="V402" s="12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</row>
    <row r="403" spans="1:74" ht="19">
      <c r="A403" s="14">
        <v>400</v>
      </c>
      <c r="B403" s="37"/>
      <c r="C403" s="40"/>
      <c r="D403" s="41"/>
      <c r="E403" s="15" t="s">
        <v>10</v>
      </c>
      <c r="F403" s="43"/>
      <c r="G403" s="41"/>
      <c r="H403" s="16" t="str">
        <f t="shared" si="14"/>
        <v/>
      </c>
      <c r="I403" s="43"/>
      <c r="J403" s="17" t="str">
        <f t="shared" si="8"/>
        <v/>
      </c>
      <c r="K403" s="14" t="str">
        <f t="shared" si="9"/>
        <v/>
      </c>
      <c r="L403" s="18" t="str">
        <f>IF(K403="","",K403/SUMMARY!$D$1)</f>
        <v/>
      </c>
      <c r="M403" s="43"/>
      <c r="N403" s="19" t="str">
        <f t="shared" si="10"/>
        <v/>
      </c>
      <c r="O403" s="14" t="str">
        <f t="shared" si="11"/>
        <v/>
      </c>
      <c r="P403" s="33" t="str">
        <f t="shared" si="15"/>
        <v/>
      </c>
      <c r="Q403" s="43"/>
      <c r="R403" s="19" t="str">
        <f t="shared" si="12"/>
        <v/>
      </c>
      <c r="S403" s="93" t="str">
        <f t="shared" si="13"/>
        <v/>
      </c>
      <c r="T403" s="43"/>
      <c r="U403" s="41"/>
      <c r="V403" s="12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</row>
    <row r="404" spans="1:74" ht="19">
      <c r="A404" s="14">
        <v>401</v>
      </c>
      <c r="B404" s="37"/>
      <c r="C404" s="40"/>
      <c r="D404" s="41"/>
      <c r="E404" s="15" t="s">
        <v>10</v>
      </c>
      <c r="F404" s="43"/>
      <c r="G404" s="41"/>
      <c r="H404" s="16" t="str">
        <f t="shared" si="14"/>
        <v/>
      </c>
      <c r="I404" s="43"/>
      <c r="J404" s="17" t="str">
        <f t="shared" si="8"/>
        <v/>
      </c>
      <c r="K404" s="14" t="str">
        <f t="shared" si="9"/>
        <v/>
      </c>
      <c r="L404" s="18" t="str">
        <f>IF(K404="","",K404/SUMMARY!$D$1)</f>
        <v/>
      </c>
      <c r="M404" s="43"/>
      <c r="N404" s="19" t="str">
        <f t="shared" si="10"/>
        <v/>
      </c>
      <c r="O404" s="14" t="str">
        <f t="shared" si="11"/>
        <v/>
      </c>
      <c r="P404" s="33" t="str">
        <f t="shared" si="15"/>
        <v/>
      </c>
      <c r="Q404" s="43"/>
      <c r="R404" s="19" t="str">
        <f t="shared" si="12"/>
        <v/>
      </c>
      <c r="S404" s="93" t="str">
        <f t="shared" si="13"/>
        <v/>
      </c>
      <c r="T404" s="43"/>
      <c r="U404" s="41"/>
      <c r="V404" s="12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</row>
    <row r="405" spans="1:74" ht="19">
      <c r="A405" s="14">
        <v>402</v>
      </c>
      <c r="B405" s="37"/>
      <c r="C405" s="40"/>
      <c r="D405" s="41"/>
      <c r="E405" s="15" t="s">
        <v>10</v>
      </c>
      <c r="F405" s="43"/>
      <c r="G405" s="41"/>
      <c r="H405" s="16" t="str">
        <f t="shared" si="14"/>
        <v/>
      </c>
      <c r="I405" s="43"/>
      <c r="J405" s="17" t="str">
        <f t="shared" si="8"/>
        <v/>
      </c>
      <c r="K405" s="14" t="str">
        <f t="shared" si="9"/>
        <v/>
      </c>
      <c r="L405" s="18" t="str">
        <f>IF(K405="","",K405/SUMMARY!$D$1)</f>
        <v/>
      </c>
      <c r="M405" s="43"/>
      <c r="N405" s="19" t="str">
        <f t="shared" si="10"/>
        <v/>
      </c>
      <c r="O405" s="14" t="str">
        <f t="shared" si="11"/>
        <v/>
      </c>
      <c r="P405" s="33" t="str">
        <f t="shared" si="15"/>
        <v/>
      </c>
      <c r="Q405" s="43"/>
      <c r="R405" s="19" t="str">
        <f t="shared" si="12"/>
        <v/>
      </c>
      <c r="S405" s="93" t="str">
        <f t="shared" si="13"/>
        <v/>
      </c>
      <c r="T405" s="43"/>
      <c r="U405" s="41"/>
      <c r="V405" s="12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</row>
    <row r="406" spans="1:74" ht="19">
      <c r="A406" s="14">
        <v>403</v>
      </c>
      <c r="B406" s="37"/>
      <c r="C406" s="40"/>
      <c r="D406" s="41"/>
      <c r="E406" s="15" t="s">
        <v>10</v>
      </c>
      <c r="F406" s="43"/>
      <c r="G406" s="41"/>
      <c r="H406" s="16" t="str">
        <f t="shared" si="14"/>
        <v/>
      </c>
      <c r="I406" s="43"/>
      <c r="J406" s="17" t="str">
        <f t="shared" si="8"/>
        <v/>
      </c>
      <c r="K406" s="14" t="str">
        <f t="shared" si="9"/>
        <v/>
      </c>
      <c r="L406" s="18" t="str">
        <f>IF(K406="","",K406/SUMMARY!$D$1)</f>
        <v/>
      </c>
      <c r="M406" s="43"/>
      <c r="N406" s="19" t="str">
        <f t="shared" si="10"/>
        <v/>
      </c>
      <c r="O406" s="14" t="str">
        <f t="shared" si="11"/>
        <v/>
      </c>
      <c r="P406" s="33" t="str">
        <f t="shared" si="15"/>
        <v/>
      </c>
      <c r="Q406" s="43"/>
      <c r="R406" s="19" t="str">
        <f t="shared" si="12"/>
        <v/>
      </c>
      <c r="S406" s="93" t="str">
        <f t="shared" si="13"/>
        <v/>
      </c>
      <c r="T406" s="43"/>
      <c r="U406" s="41"/>
      <c r="V406" s="12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</row>
    <row r="407" spans="1:74" ht="19">
      <c r="A407" s="14">
        <v>404</v>
      </c>
      <c r="B407" s="37"/>
      <c r="C407" s="40"/>
      <c r="D407" s="41"/>
      <c r="E407" s="15" t="s">
        <v>10</v>
      </c>
      <c r="F407" s="43"/>
      <c r="G407" s="41"/>
      <c r="H407" s="16" t="str">
        <f t="shared" si="14"/>
        <v/>
      </c>
      <c r="I407" s="43"/>
      <c r="J407" s="17" t="str">
        <f t="shared" si="8"/>
        <v/>
      </c>
      <c r="K407" s="14" t="str">
        <f t="shared" si="9"/>
        <v/>
      </c>
      <c r="L407" s="18" t="str">
        <f>IF(K407="","",K407/SUMMARY!$D$1)</f>
        <v/>
      </c>
      <c r="M407" s="43"/>
      <c r="N407" s="19" t="str">
        <f t="shared" si="10"/>
        <v/>
      </c>
      <c r="O407" s="14" t="str">
        <f t="shared" si="11"/>
        <v/>
      </c>
      <c r="P407" s="33" t="str">
        <f t="shared" si="15"/>
        <v/>
      </c>
      <c r="Q407" s="43"/>
      <c r="R407" s="19" t="str">
        <f t="shared" si="12"/>
        <v/>
      </c>
      <c r="S407" s="93" t="str">
        <f t="shared" si="13"/>
        <v/>
      </c>
      <c r="T407" s="43"/>
      <c r="U407" s="41"/>
      <c r="V407" s="12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</row>
    <row r="408" spans="1:74" ht="19">
      <c r="A408" s="14">
        <v>405</v>
      </c>
      <c r="B408" s="37"/>
      <c r="C408" s="40"/>
      <c r="D408" s="41"/>
      <c r="E408" s="15" t="s">
        <v>10</v>
      </c>
      <c r="F408" s="43"/>
      <c r="G408" s="41"/>
      <c r="H408" s="16" t="str">
        <f t="shared" si="14"/>
        <v/>
      </c>
      <c r="I408" s="43"/>
      <c r="J408" s="17" t="str">
        <f t="shared" si="8"/>
        <v/>
      </c>
      <c r="K408" s="14" t="str">
        <f t="shared" si="9"/>
        <v/>
      </c>
      <c r="L408" s="18" t="str">
        <f>IF(K408="","",K408/SUMMARY!$D$1)</f>
        <v/>
      </c>
      <c r="M408" s="43"/>
      <c r="N408" s="19" t="str">
        <f t="shared" si="10"/>
        <v/>
      </c>
      <c r="O408" s="14" t="str">
        <f t="shared" si="11"/>
        <v/>
      </c>
      <c r="P408" s="33" t="str">
        <f t="shared" si="15"/>
        <v/>
      </c>
      <c r="Q408" s="43"/>
      <c r="R408" s="19" t="str">
        <f t="shared" si="12"/>
        <v/>
      </c>
      <c r="S408" s="93" t="str">
        <f t="shared" si="13"/>
        <v/>
      </c>
      <c r="T408" s="43"/>
      <c r="U408" s="41"/>
      <c r="V408" s="12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</row>
    <row r="409" spans="1:74" ht="19">
      <c r="A409" s="14">
        <v>406</v>
      </c>
      <c r="B409" s="37"/>
      <c r="C409" s="40"/>
      <c r="D409" s="41"/>
      <c r="E409" s="15" t="s">
        <v>10</v>
      </c>
      <c r="F409" s="43"/>
      <c r="G409" s="41"/>
      <c r="H409" s="16" t="str">
        <f t="shared" si="14"/>
        <v/>
      </c>
      <c r="I409" s="43"/>
      <c r="J409" s="17" t="str">
        <f t="shared" si="8"/>
        <v/>
      </c>
      <c r="K409" s="14" t="str">
        <f t="shared" si="9"/>
        <v/>
      </c>
      <c r="L409" s="18" t="str">
        <f>IF(K409="","",K409/SUMMARY!$D$1)</f>
        <v/>
      </c>
      <c r="M409" s="43"/>
      <c r="N409" s="19" t="str">
        <f t="shared" si="10"/>
        <v/>
      </c>
      <c r="O409" s="14" t="str">
        <f t="shared" si="11"/>
        <v/>
      </c>
      <c r="P409" s="33" t="str">
        <f t="shared" si="15"/>
        <v/>
      </c>
      <c r="Q409" s="43"/>
      <c r="R409" s="19" t="str">
        <f t="shared" si="12"/>
        <v/>
      </c>
      <c r="S409" s="93" t="str">
        <f t="shared" si="13"/>
        <v/>
      </c>
      <c r="T409" s="43"/>
      <c r="U409" s="41"/>
      <c r="V409" s="12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</row>
    <row r="410" spans="1:74" ht="19">
      <c r="A410" s="14">
        <v>407</v>
      </c>
      <c r="B410" s="37"/>
      <c r="C410" s="40"/>
      <c r="D410" s="41"/>
      <c r="E410" s="15" t="s">
        <v>10</v>
      </c>
      <c r="F410" s="43"/>
      <c r="G410" s="41"/>
      <c r="H410" s="16" t="str">
        <f t="shared" si="14"/>
        <v/>
      </c>
      <c r="I410" s="43"/>
      <c r="J410" s="17" t="str">
        <f t="shared" si="8"/>
        <v/>
      </c>
      <c r="K410" s="14" t="str">
        <f t="shared" si="9"/>
        <v/>
      </c>
      <c r="L410" s="18" t="str">
        <f>IF(K410="","",K410/SUMMARY!$D$1)</f>
        <v/>
      </c>
      <c r="M410" s="43"/>
      <c r="N410" s="19" t="str">
        <f t="shared" si="10"/>
        <v/>
      </c>
      <c r="O410" s="14" t="str">
        <f t="shared" si="11"/>
        <v/>
      </c>
      <c r="P410" s="33" t="str">
        <f t="shared" si="15"/>
        <v/>
      </c>
      <c r="Q410" s="43"/>
      <c r="R410" s="19" t="str">
        <f t="shared" si="12"/>
        <v/>
      </c>
      <c r="S410" s="93" t="str">
        <f t="shared" si="13"/>
        <v/>
      </c>
      <c r="T410" s="43"/>
      <c r="U410" s="41"/>
      <c r="V410" s="12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</row>
    <row r="411" spans="1:74" ht="19">
      <c r="A411" s="14">
        <v>408</v>
      </c>
      <c r="B411" s="37"/>
      <c r="C411" s="40"/>
      <c r="D411" s="41"/>
      <c r="E411" s="15" t="s">
        <v>10</v>
      </c>
      <c r="F411" s="43"/>
      <c r="G411" s="41"/>
      <c r="H411" s="16" t="str">
        <f t="shared" si="14"/>
        <v/>
      </c>
      <c r="I411" s="43"/>
      <c r="J411" s="17" t="str">
        <f t="shared" si="8"/>
        <v/>
      </c>
      <c r="K411" s="14" t="str">
        <f t="shared" si="9"/>
        <v/>
      </c>
      <c r="L411" s="18" t="str">
        <f>IF(K411="","",K411/SUMMARY!$D$1)</f>
        <v/>
      </c>
      <c r="M411" s="43"/>
      <c r="N411" s="19" t="str">
        <f t="shared" si="10"/>
        <v/>
      </c>
      <c r="O411" s="14" t="str">
        <f t="shared" si="11"/>
        <v/>
      </c>
      <c r="P411" s="33" t="str">
        <f t="shared" si="15"/>
        <v/>
      </c>
      <c r="Q411" s="43"/>
      <c r="R411" s="19" t="str">
        <f t="shared" si="12"/>
        <v/>
      </c>
      <c r="S411" s="93" t="str">
        <f t="shared" si="13"/>
        <v/>
      </c>
      <c r="T411" s="43"/>
      <c r="U411" s="41"/>
      <c r="V411" s="12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</row>
    <row r="412" spans="1:74" ht="19">
      <c r="A412" s="14">
        <v>409</v>
      </c>
      <c r="B412" s="37"/>
      <c r="C412" s="40"/>
      <c r="D412" s="41"/>
      <c r="E412" s="15" t="s">
        <v>10</v>
      </c>
      <c r="F412" s="43"/>
      <c r="G412" s="41"/>
      <c r="H412" s="16" t="str">
        <f t="shared" si="14"/>
        <v/>
      </c>
      <c r="I412" s="43"/>
      <c r="J412" s="17" t="str">
        <f t="shared" si="8"/>
        <v/>
      </c>
      <c r="K412" s="14" t="str">
        <f t="shared" si="9"/>
        <v/>
      </c>
      <c r="L412" s="18" t="str">
        <f>IF(K412="","",K412/SUMMARY!$D$1)</f>
        <v/>
      </c>
      <c r="M412" s="43"/>
      <c r="N412" s="19" t="str">
        <f t="shared" si="10"/>
        <v/>
      </c>
      <c r="O412" s="14" t="str">
        <f t="shared" si="11"/>
        <v/>
      </c>
      <c r="P412" s="33" t="str">
        <f t="shared" si="15"/>
        <v/>
      </c>
      <c r="Q412" s="43"/>
      <c r="R412" s="19" t="str">
        <f t="shared" si="12"/>
        <v/>
      </c>
      <c r="S412" s="93" t="str">
        <f t="shared" si="13"/>
        <v/>
      </c>
      <c r="T412" s="43"/>
      <c r="U412" s="41"/>
      <c r="V412" s="12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</row>
    <row r="413" spans="1:74" ht="19">
      <c r="A413" s="14">
        <v>410</v>
      </c>
      <c r="B413" s="37"/>
      <c r="C413" s="40"/>
      <c r="D413" s="41"/>
      <c r="E413" s="15" t="s">
        <v>10</v>
      </c>
      <c r="F413" s="43"/>
      <c r="G413" s="41"/>
      <c r="H413" s="16" t="str">
        <f t="shared" si="14"/>
        <v/>
      </c>
      <c r="I413" s="43"/>
      <c r="J413" s="17" t="str">
        <f t="shared" si="8"/>
        <v/>
      </c>
      <c r="K413" s="14" t="str">
        <f t="shared" si="9"/>
        <v/>
      </c>
      <c r="L413" s="18" t="str">
        <f>IF(K413="","",K413/SUMMARY!$D$1)</f>
        <v/>
      </c>
      <c r="M413" s="43"/>
      <c r="N413" s="19" t="str">
        <f t="shared" si="10"/>
        <v/>
      </c>
      <c r="O413" s="14" t="str">
        <f t="shared" si="11"/>
        <v/>
      </c>
      <c r="P413" s="33" t="str">
        <f t="shared" si="15"/>
        <v/>
      </c>
      <c r="Q413" s="43"/>
      <c r="R413" s="19" t="str">
        <f t="shared" si="12"/>
        <v/>
      </c>
      <c r="S413" s="93" t="str">
        <f t="shared" si="13"/>
        <v/>
      </c>
      <c r="T413" s="43"/>
      <c r="U413" s="41"/>
      <c r="V413" s="12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</row>
    <row r="414" spans="1:74" ht="19">
      <c r="A414" s="14">
        <v>411</v>
      </c>
      <c r="B414" s="37"/>
      <c r="C414" s="40"/>
      <c r="D414" s="41"/>
      <c r="E414" s="15" t="s">
        <v>10</v>
      </c>
      <c r="F414" s="43"/>
      <c r="G414" s="41"/>
      <c r="H414" s="16" t="str">
        <f t="shared" si="14"/>
        <v/>
      </c>
      <c r="I414" s="43"/>
      <c r="J414" s="17" t="str">
        <f t="shared" si="8"/>
        <v/>
      </c>
      <c r="K414" s="14" t="str">
        <f t="shared" si="9"/>
        <v/>
      </c>
      <c r="L414" s="18" t="str">
        <f>IF(K414="","",K414/SUMMARY!$D$1)</f>
        <v/>
      </c>
      <c r="M414" s="43"/>
      <c r="N414" s="19" t="str">
        <f t="shared" si="10"/>
        <v/>
      </c>
      <c r="O414" s="14" t="str">
        <f t="shared" si="11"/>
        <v/>
      </c>
      <c r="P414" s="33" t="str">
        <f t="shared" si="15"/>
        <v/>
      </c>
      <c r="Q414" s="43"/>
      <c r="R414" s="19" t="str">
        <f t="shared" si="12"/>
        <v/>
      </c>
      <c r="S414" s="93" t="str">
        <f t="shared" si="13"/>
        <v/>
      </c>
      <c r="T414" s="43"/>
      <c r="U414" s="41"/>
      <c r="V414" s="12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</row>
    <row r="415" spans="1:74" ht="19">
      <c r="A415" s="14">
        <v>412</v>
      </c>
      <c r="B415" s="37"/>
      <c r="C415" s="40"/>
      <c r="D415" s="41"/>
      <c r="E415" s="15" t="s">
        <v>10</v>
      </c>
      <c r="F415" s="43"/>
      <c r="G415" s="41"/>
      <c r="H415" s="16" t="str">
        <f t="shared" si="14"/>
        <v/>
      </c>
      <c r="I415" s="43"/>
      <c r="J415" s="17" t="str">
        <f t="shared" si="8"/>
        <v/>
      </c>
      <c r="K415" s="14" t="str">
        <f t="shared" si="9"/>
        <v/>
      </c>
      <c r="L415" s="18" t="str">
        <f>IF(K415="","",K415/SUMMARY!$D$1)</f>
        <v/>
      </c>
      <c r="M415" s="43"/>
      <c r="N415" s="19" t="str">
        <f t="shared" si="10"/>
        <v/>
      </c>
      <c r="O415" s="14" t="str">
        <f t="shared" si="11"/>
        <v/>
      </c>
      <c r="P415" s="33" t="str">
        <f t="shared" si="15"/>
        <v/>
      </c>
      <c r="Q415" s="43"/>
      <c r="R415" s="19" t="str">
        <f t="shared" si="12"/>
        <v/>
      </c>
      <c r="S415" s="93" t="str">
        <f t="shared" si="13"/>
        <v/>
      </c>
      <c r="T415" s="43"/>
      <c r="U415" s="41"/>
      <c r="V415" s="12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</row>
    <row r="416" spans="1:74" ht="19">
      <c r="A416" s="14">
        <v>413</v>
      </c>
      <c r="B416" s="37"/>
      <c r="C416" s="40"/>
      <c r="D416" s="41"/>
      <c r="E416" s="15" t="s">
        <v>10</v>
      </c>
      <c r="F416" s="43"/>
      <c r="G416" s="41"/>
      <c r="H416" s="16" t="str">
        <f t="shared" si="14"/>
        <v/>
      </c>
      <c r="I416" s="43"/>
      <c r="J416" s="17" t="str">
        <f t="shared" si="8"/>
        <v/>
      </c>
      <c r="K416" s="14" t="str">
        <f t="shared" si="9"/>
        <v/>
      </c>
      <c r="L416" s="18" t="str">
        <f>IF(K416="","",K416/SUMMARY!$D$1)</f>
        <v/>
      </c>
      <c r="M416" s="43"/>
      <c r="N416" s="19" t="str">
        <f t="shared" si="10"/>
        <v/>
      </c>
      <c r="O416" s="14" t="str">
        <f t="shared" si="11"/>
        <v/>
      </c>
      <c r="P416" s="33" t="str">
        <f t="shared" si="15"/>
        <v/>
      </c>
      <c r="Q416" s="43"/>
      <c r="R416" s="19" t="str">
        <f t="shared" si="12"/>
        <v/>
      </c>
      <c r="S416" s="93" t="str">
        <f t="shared" si="13"/>
        <v/>
      </c>
      <c r="T416" s="43"/>
      <c r="U416" s="41"/>
      <c r="V416" s="12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</row>
    <row r="417" spans="1:74" ht="19">
      <c r="A417" s="14">
        <v>414</v>
      </c>
      <c r="B417" s="37"/>
      <c r="C417" s="40"/>
      <c r="D417" s="41"/>
      <c r="E417" s="15" t="s">
        <v>10</v>
      </c>
      <c r="F417" s="43"/>
      <c r="G417" s="41"/>
      <c r="H417" s="16" t="str">
        <f t="shared" si="14"/>
        <v/>
      </c>
      <c r="I417" s="43"/>
      <c r="J417" s="17" t="str">
        <f t="shared" si="8"/>
        <v/>
      </c>
      <c r="K417" s="14" t="str">
        <f t="shared" si="9"/>
        <v/>
      </c>
      <c r="L417" s="18" t="str">
        <f>IF(K417="","",K417/SUMMARY!$D$1)</f>
        <v/>
      </c>
      <c r="M417" s="43"/>
      <c r="N417" s="19" t="str">
        <f t="shared" si="10"/>
        <v/>
      </c>
      <c r="O417" s="14" t="str">
        <f t="shared" si="11"/>
        <v/>
      </c>
      <c r="P417" s="33" t="str">
        <f t="shared" si="15"/>
        <v/>
      </c>
      <c r="Q417" s="43"/>
      <c r="R417" s="19" t="str">
        <f t="shared" si="12"/>
        <v/>
      </c>
      <c r="S417" s="93" t="str">
        <f t="shared" si="13"/>
        <v/>
      </c>
      <c r="T417" s="43"/>
      <c r="U417" s="41"/>
      <c r="V417" s="12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</row>
    <row r="418" spans="1:74" ht="19">
      <c r="A418" s="14">
        <v>415</v>
      </c>
      <c r="B418" s="37"/>
      <c r="C418" s="40"/>
      <c r="D418" s="41"/>
      <c r="E418" s="15" t="s">
        <v>10</v>
      </c>
      <c r="F418" s="43"/>
      <c r="G418" s="41"/>
      <c r="H418" s="16" t="str">
        <f t="shared" si="14"/>
        <v/>
      </c>
      <c r="I418" s="43"/>
      <c r="J418" s="17" t="str">
        <f t="shared" si="8"/>
        <v/>
      </c>
      <c r="K418" s="14" t="str">
        <f t="shared" si="9"/>
        <v/>
      </c>
      <c r="L418" s="18" t="str">
        <f>IF(K418="","",K418/SUMMARY!$D$1)</f>
        <v/>
      </c>
      <c r="M418" s="43"/>
      <c r="N418" s="19" t="str">
        <f t="shared" si="10"/>
        <v/>
      </c>
      <c r="O418" s="14" t="str">
        <f t="shared" si="11"/>
        <v/>
      </c>
      <c r="P418" s="33" t="str">
        <f t="shared" si="15"/>
        <v/>
      </c>
      <c r="Q418" s="43"/>
      <c r="R418" s="19" t="str">
        <f t="shared" si="12"/>
        <v/>
      </c>
      <c r="S418" s="93" t="str">
        <f t="shared" si="13"/>
        <v/>
      </c>
      <c r="T418" s="43"/>
      <c r="U418" s="41"/>
      <c r="V418" s="12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</row>
    <row r="419" spans="1:74" ht="19">
      <c r="A419" s="14">
        <v>416</v>
      </c>
      <c r="B419" s="37"/>
      <c r="C419" s="40"/>
      <c r="D419" s="41"/>
      <c r="E419" s="15" t="s">
        <v>10</v>
      </c>
      <c r="F419" s="43"/>
      <c r="G419" s="41"/>
      <c r="H419" s="16" t="str">
        <f t="shared" si="14"/>
        <v/>
      </c>
      <c r="I419" s="43"/>
      <c r="J419" s="17" t="str">
        <f t="shared" si="8"/>
        <v/>
      </c>
      <c r="K419" s="14" t="str">
        <f t="shared" si="9"/>
        <v/>
      </c>
      <c r="L419" s="18" t="str">
        <f>IF(K419="","",K419/SUMMARY!$D$1)</f>
        <v/>
      </c>
      <c r="M419" s="43"/>
      <c r="N419" s="19" t="str">
        <f t="shared" si="10"/>
        <v/>
      </c>
      <c r="O419" s="14" t="str">
        <f t="shared" si="11"/>
        <v/>
      </c>
      <c r="P419" s="33" t="str">
        <f t="shared" si="15"/>
        <v/>
      </c>
      <c r="Q419" s="43"/>
      <c r="R419" s="19" t="str">
        <f t="shared" si="12"/>
        <v/>
      </c>
      <c r="S419" s="93" t="str">
        <f t="shared" si="13"/>
        <v/>
      </c>
      <c r="T419" s="43"/>
      <c r="U419" s="41"/>
      <c r="V419" s="12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</row>
    <row r="420" spans="1:74" ht="19">
      <c r="A420" s="14">
        <v>417</v>
      </c>
      <c r="B420" s="37"/>
      <c r="C420" s="40"/>
      <c r="D420" s="41"/>
      <c r="E420" s="15" t="s">
        <v>10</v>
      </c>
      <c r="F420" s="43"/>
      <c r="G420" s="41"/>
      <c r="H420" s="16" t="str">
        <f t="shared" si="14"/>
        <v/>
      </c>
      <c r="I420" s="43"/>
      <c r="J420" s="17" t="str">
        <f t="shared" si="8"/>
        <v/>
      </c>
      <c r="K420" s="14" t="str">
        <f t="shared" si="9"/>
        <v/>
      </c>
      <c r="L420" s="18" t="str">
        <f>IF(K420="","",K420/SUMMARY!$D$1)</f>
        <v/>
      </c>
      <c r="M420" s="43"/>
      <c r="N420" s="19" t="str">
        <f t="shared" si="10"/>
        <v/>
      </c>
      <c r="O420" s="14" t="str">
        <f t="shared" si="11"/>
        <v/>
      </c>
      <c r="P420" s="33" t="str">
        <f t="shared" si="15"/>
        <v/>
      </c>
      <c r="Q420" s="43"/>
      <c r="R420" s="19" t="str">
        <f t="shared" si="12"/>
        <v/>
      </c>
      <c r="S420" s="93" t="str">
        <f t="shared" si="13"/>
        <v/>
      </c>
      <c r="T420" s="43"/>
      <c r="U420" s="41"/>
      <c r="V420" s="12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</row>
    <row r="421" spans="1:74" ht="19">
      <c r="A421" s="14">
        <v>418</v>
      </c>
      <c r="B421" s="37"/>
      <c r="C421" s="40"/>
      <c r="D421" s="41"/>
      <c r="E421" s="15" t="s">
        <v>10</v>
      </c>
      <c r="F421" s="43"/>
      <c r="G421" s="41"/>
      <c r="H421" s="16" t="str">
        <f t="shared" si="14"/>
        <v/>
      </c>
      <c r="I421" s="43"/>
      <c r="J421" s="17" t="str">
        <f t="shared" si="8"/>
        <v/>
      </c>
      <c r="K421" s="14" t="str">
        <f t="shared" si="9"/>
        <v/>
      </c>
      <c r="L421" s="18" t="str">
        <f>IF(K421="","",K421/SUMMARY!$D$1)</f>
        <v/>
      </c>
      <c r="M421" s="43"/>
      <c r="N421" s="19" t="str">
        <f t="shared" si="10"/>
        <v/>
      </c>
      <c r="O421" s="14" t="str">
        <f t="shared" si="11"/>
        <v/>
      </c>
      <c r="P421" s="33" t="str">
        <f t="shared" si="15"/>
        <v/>
      </c>
      <c r="Q421" s="43"/>
      <c r="R421" s="19" t="str">
        <f t="shared" si="12"/>
        <v/>
      </c>
      <c r="S421" s="93" t="str">
        <f t="shared" si="13"/>
        <v/>
      </c>
      <c r="T421" s="43"/>
      <c r="U421" s="41"/>
      <c r="V421" s="12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</row>
    <row r="422" spans="1:74" ht="19">
      <c r="A422" s="14">
        <v>419</v>
      </c>
      <c r="B422" s="37"/>
      <c r="C422" s="40"/>
      <c r="D422" s="41"/>
      <c r="E422" s="15" t="s">
        <v>10</v>
      </c>
      <c r="F422" s="43"/>
      <c r="G422" s="41"/>
      <c r="H422" s="16" t="str">
        <f t="shared" si="14"/>
        <v/>
      </c>
      <c r="I422" s="43"/>
      <c r="J422" s="17" t="str">
        <f t="shared" si="8"/>
        <v/>
      </c>
      <c r="K422" s="14" t="str">
        <f t="shared" si="9"/>
        <v/>
      </c>
      <c r="L422" s="18" t="str">
        <f>IF(K422="","",K422/SUMMARY!$D$1)</f>
        <v/>
      </c>
      <c r="M422" s="43"/>
      <c r="N422" s="19" t="str">
        <f t="shared" si="10"/>
        <v/>
      </c>
      <c r="O422" s="14" t="str">
        <f t="shared" si="11"/>
        <v/>
      </c>
      <c r="P422" s="33" t="str">
        <f t="shared" si="15"/>
        <v/>
      </c>
      <c r="Q422" s="43"/>
      <c r="R422" s="19" t="str">
        <f t="shared" si="12"/>
        <v/>
      </c>
      <c r="S422" s="93" t="str">
        <f t="shared" si="13"/>
        <v/>
      </c>
      <c r="T422" s="43"/>
      <c r="U422" s="41"/>
      <c r="V422" s="12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</row>
    <row r="423" spans="1:74" ht="19">
      <c r="A423" s="14">
        <v>420</v>
      </c>
      <c r="B423" s="37"/>
      <c r="C423" s="40"/>
      <c r="D423" s="41"/>
      <c r="E423" s="15" t="s">
        <v>10</v>
      </c>
      <c r="F423" s="43"/>
      <c r="G423" s="41"/>
      <c r="H423" s="16" t="str">
        <f t="shared" si="14"/>
        <v/>
      </c>
      <c r="I423" s="43"/>
      <c r="J423" s="17" t="str">
        <f t="shared" si="8"/>
        <v/>
      </c>
      <c r="K423" s="14" t="str">
        <f t="shared" si="9"/>
        <v/>
      </c>
      <c r="L423" s="18" t="str">
        <f>IF(K423="","",K423/SUMMARY!$D$1)</f>
        <v/>
      </c>
      <c r="M423" s="43"/>
      <c r="N423" s="19" t="str">
        <f t="shared" si="10"/>
        <v/>
      </c>
      <c r="O423" s="14" t="str">
        <f t="shared" si="11"/>
        <v/>
      </c>
      <c r="P423" s="33" t="str">
        <f t="shared" si="15"/>
        <v/>
      </c>
      <c r="Q423" s="43"/>
      <c r="R423" s="19" t="str">
        <f t="shared" si="12"/>
        <v/>
      </c>
      <c r="S423" s="93" t="str">
        <f t="shared" si="13"/>
        <v/>
      </c>
      <c r="T423" s="43"/>
      <c r="U423" s="41"/>
      <c r="V423" s="12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</row>
    <row r="424" spans="1:74" ht="19">
      <c r="A424" s="14">
        <v>421</v>
      </c>
      <c r="B424" s="37"/>
      <c r="C424" s="40"/>
      <c r="D424" s="41"/>
      <c r="E424" s="15" t="s">
        <v>10</v>
      </c>
      <c r="F424" s="43"/>
      <c r="G424" s="41"/>
      <c r="H424" s="16" t="str">
        <f t="shared" si="14"/>
        <v/>
      </c>
      <c r="I424" s="43"/>
      <c r="J424" s="17" t="str">
        <f t="shared" si="8"/>
        <v/>
      </c>
      <c r="K424" s="14" t="str">
        <f t="shared" si="9"/>
        <v/>
      </c>
      <c r="L424" s="18" t="str">
        <f>IF(K424="","",K424/SUMMARY!$D$1)</f>
        <v/>
      </c>
      <c r="M424" s="43"/>
      <c r="N424" s="19" t="str">
        <f t="shared" si="10"/>
        <v/>
      </c>
      <c r="O424" s="14" t="str">
        <f t="shared" si="11"/>
        <v/>
      </c>
      <c r="P424" s="33" t="str">
        <f t="shared" si="15"/>
        <v/>
      </c>
      <c r="Q424" s="43"/>
      <c r="R424" s="19" t="str">
        <f t="shared" si="12"/>
        <v/>
      </c>
      <c r="S424" s="93" t="str">
        <f t="shared" si="13"/>
        <v/>
      </c>
      <c r="T424" s="43"/>
      <c r="U424" s="41"/>
      <c r="V424" s="12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</row>
    <row r="425" spans="1:74" ht="19">
      <c r="A425" s="14">
        <v>422</v>
      </c>
      <c r="B425" s="37"/>
      <c r="C425" s="40"/>
      <c r="D425" s="41"/>
      <c r="E425" s="15" t="s">
        <v>10</v>
      </c>
      <c r="F425" s="43"/>
      <c r="G425" s="41"/>
      <c r="H425" s="16" t="str">
        <f t="shared" si="14"/>
        <v/>
      </c>
      <c r="I425" s="43"/>
      <c r="J425" s="17" t="str">
        <f t="shared" si="8"/>
        <v/>
      </c>
      <c r="K425" s="14" t="str">
        <f t="shared" si="9"/>
        <v/>
      </c>
      <c r="L425" s="18" t="str">
        <f>IF(K425="","",K425/SUMMARY!$D$1)</f>
        <v/>
      </c>
      <c r="M425" s="43"/>
      <c r="N425" s="19" t="str">
        <f t="shared" si="10"/>
        <v/>
      </c>
      <c r="O425" s="14" t="str">
        <f t="shared" si="11"/>
        <v/>
      </c>
      <c r="P425" s="33" t="str">
        <f t="shared" si="15"/>
        <v/>
      </c>
      <c r="Q425" s="43"/>
      <c r="R425" s="19" t="str">
        <f t="shared" si="12"/>
        <v/>
      </c>
      <c r="S425" s="93" t="str">
        <f t="shared" si="13"/>
        <v/>
      </c>
      <c r="T425" s="43"/>
      <c r="U425" s="41"/>
      <c r="V425" s="12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</row>
    <row r="426" spans="1:74" ht="19">
      <c r="A426" s="14">
        <v>423</v>
      </c>
      <c r="B426" s="37"/>
      <c r="C426" s="40"/>
      <c r="D426" s="41"/>
      <c r="E426" s="15" t="s">
        <v>10</v>
      </c>
      <c r="F426" s="43"/>
      <c r="G426" s="41"/>
      <c r="H426" s="16" t="str">
        <f t="shared" si="14"/>
        <v/>
      </c>
      <c r="I426" s="43"/>
      <c r="J426" s="17" t="str">
        <f t="shared" si="8"/>
        <v/>
      </c>
      <c r="K426" s="14" t="str">
        <f t="shared" si="9"/>
        <v/>
      </c>
      <c r="L426" s="18" t="str">
        <f>IF(K426="","",K426/SUMMARY!$D$1)</f>
        <v/>
      </c>
      <c r="M426" s="43"/>
      <c r="N426" s="19" t="str">
        <f t="shared" si="10"/>
        <v/>
      </c>
      <c r="O426" s="14" t="str">
        <f t="shared" si="11"/>
        <v/>
      </c>
      <c r="P426" s="33" t="str">
        <f t="shared" si="15"/>
        <v/>
      </c>
      <c r="Q426" s="43"/>
      <c r="R426" s="19" t="str">
        <f t="shared" si="12"/>
        <v/>
      </c>
      <c r="S426" s="93" t="str">
        <f t="shared" si="13"/>
        <v/>
      </c>
      <c r="T426" s="43"/>
      <c r="U426" s="41"/>
      <c r="V426" s="12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</row>
    <row r="427" spans="1:74" ht="19">
      <c r="A427" s="14">
        <v>424</v>
      </c>
      <c r="B427" s="37"/>
      <c r="C427" s="40"/>
      <c r="D427" s="41"/>
      <c r="E427" s="15" t="s">
        <v>10</v>
      </c>
      <c r="F427" s="43"/>
      <c r="G427" s="41"/>
      <c r="H427" s="16" t="str">
        <f t="shared" si="14"/>
        <v/>
      </c>
      <c r="I427" s="43"/>
      <c r="J427" s="17" t="str">
        <f t="shared" si="8"/>
        <v/>
      </c>
      <c r="K427" s="14" t="str">
        <f t="shared" si="9"/>
        <v/>
      </c>
      <c r="L427" s="18" t="str">
        <f>IF(K427="","",K427/SUMMARY!$D$1)</f>
        <v/>
      </c>
      <c r="M427" s="43"/>
      <c r="N427" s="19" t="str">
        <f t="shared" si="10"/>
        <v/>
      </c>
      <c r="O427" s="14" t="str">
        <f t="shared" si="11"/>
        <v/>
      </c>
      <c r="P427" s="33" t="str">
        <f t="shared" si="15"/>
        <v/>
      </c>
      <c r="Q427" s="43"/>
      <c r="R427" s="19" t="str">
        <f t="shared" si="12"/>
        <v/>
      </c>
      <c r="S427" s="93" t="str">
        <f t="shared" si="13"/>
        <v/>
      </c>
      <c r="T427" s="43"/>
      <c r="U427" s="41"/>
      <c r="V427" s="12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</row>
    <row r="428" spans="1:74" ht="19">
      <c r="A428" s="14">
        <v>425</v>
      </c>
      <c r="B428" s="37"/>
      <c r="C428" s="40"/>
      <c r="D428" s="41"/>
      <c r="E428" s="15" t="s">
        <v>10</v>
      </c>
      <c r="F428" s="43"/>
      <c r="G428" s="41"/>
      <c r="H428" s="16" t="str">
        <f t="shared" si="14"/>
        <v/>
      </c>
      <c r="I428" s="43"/>
      <c r="J428" s="17" t="str">
        <f t="shared" si="8"/>
        <v/>
      </c>
      <c r="K428" s="14" t="str">
        <f t="shared" si="9"/>
        <v/>
      </c>
      <c r="L428" s="18" t="str">
        <f>IF(K428="","",K428/SUMMARY!$D$1)</f>
        <v/>
      </c>
      <c r="M428" s="43"/>
      <c r="N428" s="19" t="str">
        <f t="shared" si="10"/>
        <v/>
      </c>
      <c r="O428" s="14" t="str">
        <f t="shared" si="11"/>
        <v/>
      </c>
      <c r="P428" s="33" t="str">
        <f t="shared" si="15"/>
        <v/>
      </c>
      <c r="Q428" s="43"/>
      <c r="R428" s="19" t="str">
        <f t="shared" si="12"/>
        <v/>
      </c>
      <c r="S428" s="93" t="str">
        <f t="shared" si="13"/>
        <v/>
      </c>
      <c r="T428" s="43"/>
      <c r="U428" s="41"/>
      <c r="V428" s="12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</row>
    <row r="429" spans="1:74" ht="19">
      <c r="A429" s="14">
        <v>426</v>
      </c>
      <c r="B429" s="37"/>
      <c r="C429" s="40"/>
      <c r="D429" s="41"/>
      <c r="E429" s="15" t="s">
        <v>10</v>
      </c>
      <c r="F429" s="43"/>
      <c r="G429" s="41"/>
      <c r="H429" s="16" t="str">
        <f t="shared" si="14"/>
        <v/>
      </c>
      <c r="I429" s="43"/>
      <c r="J429" s="17" t="str">
        <f t="shared" si="8"/>
        <v/>
      </c>
      <c r="K429" s="14" t="str">
        <f t="shared" si="9"/>
        <v/>
      </c>
      <c r="L429" s="18" t="str">
        <f>IF(K429="","",K429/SUMMARY!$D$1)</f>
        <v/>
      </c>
      <c r="M429" s="43"/>
      <c r="N429" s="19" t="str">
        <f t="shared" si="10"/>
        <v/>
      </c>
      <c r="O429" s="14" t="str">
        <f t="shared" si="11"/>
        <v/>
      </c>
      <c r="P429" s="33" t="str">
        <f t="shared" si="15"/>
        <v/>
      </c>
      <c r="Q429" s="43"/>
      <c r="R429" s="19" t="str">
        <f t="shared" si="12"/>
        <v/>
      </c>
      <c r="S429" s="93" t="str">
        <f t="shared" si="13"/>
        <v/>
      </c>
      <c r="T429" s="43"/>
      <c r="U429" s="41"/>
      <c r="V429" s="12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</row>
    <row r="430" spans="1:74" ht="19">
      <c r="A430" s="14">
        <v>427</v>
      </c>
      <c r="B430" s="37"/>
      <c r="C430" s="40"/>
      <c r="D430" s="41"/>
      <c r="E430" s="15" t="s">
        <v>10</v>
      </c>
      <c r="F430" s="43"/>
      <c r="G430" s="41"/>
      <c r="H430" s="16" t="str">
        <f t="shared" si="14"/>
        <v/>
      </c>
      <c r="I430" s="43"/>
      <c r="J430" s="17" t="str">
        <f t="shared" si="8"/>
        <v/>
      </c>
      <c r="K430" s="14" t="str">
        <f t="shared" si="9"/>
        <v/>
      </c>
      <c r="L430" s="18" t="str">
        <f>IF(K430="","",K430/SUMMARY!$D$1)</f>
        <v/>
      </c>
      <c r="M430" s="43"/>
      <c r="N430" s="19" t="str">
        <f t="shared" si="10"/>
        <v/>
      </c>
      <c r="O430" s="14" t="str">
        <f t="shared" si="11"/>
        <v/>
      </c>
      <c r="P430" s="33" t="str">
        <f t="shared" si="15"/>
        <v/>
      </c>
      <c r="Q430" s="43"/>
      <c r="R430" s="19" t="str">
        <f t="shared" si="12"/>
        <v/>
      </c>
      <c r="S430" s="93" t="str">
        <f t="shared" si="13"/>
        <v/>
      </c>
      <c r="T430" s="43"/>
      <c r="U430" s="41"/>
      <c r="V430" s="12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</row>
    <row r="431" spans="1:74" ht="19">
      <c r="A431" s="14">
        <v>428</v>
      </c>
      <c r="B431" s="37"/>
      <c r="C431" s="40"/>
      <c r="D431" s="41"/>
      <c r="E431" s="15" t="s">
        <v>10</v>
      </c>
      <c r="F431" s="43"/>
      <c r="G431" s="41"/>
      <c r="H431" s="16" t="str">
        <f t="shared" si="14"/>
        <v/>
      </c>
      <c r="I431" s="43"/>
      <c r="J431" s="17" t="str">
        <f t="shared" si="8"/>
        <v/>
      </c>
      <c r="K431" s="14" t="str">
        <f t="shared" si="9"/>
        <v/>
      </c>
      <c r="L431" s="18" t="str">
        <f>IF(K431="","",K431/SUMMARY!$D$1)</f>
        <v/>
      </c>
      <c r="M431" s="43"/>
      <c r="N431" s="19" t="str">
        <f t="shared" si="10"/>
        <v/>
      </c>
      <c r="O431" s="14" t="str">
        <f t="shared" si="11"/>
        <v/>
      </c>
      <c r="P431" s="33" t="str">
        <f t="shared" si="15"/>
        <v/>
      </c>
      <c r="Q431" s="43"/>
      <c r="R431" s="19" t="str">
        <f t="shared" si="12"/>
        <v/>
      </c>
      <c r="S431" s="93" t="str">
        <f t="shared" si="13"/>
        <v/>
      </c>
      <c r="T431" s="43"/>
      <c r="U431" s="41"/>
      <c r="V431" s="12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</row>
    <row r="432" spans="1:74" ht="19">
      <c r="A432" s="14">
        <v>429</v>
      </c>
      <c r="B432" s="37"/>
      <c r="C432" s="40"/>
      <c r="D432" s="41"/>
      <c r="E432" s="15" t="s">
        <v>10</v>
      </c>
      <c r="F432" s="43"/>
      <c r="G432" s="41"/>
      <c r="H432" s="16" t="str">
        <f t="shared" si="14"/>
        <v/>
      </c>
      <c r="I432" s="43"/>
      <c r="J432" s="17" t="str">
        <f t="shared" si="8"/>
        <v/>
      </c>
      <c r="K432" s="14" t="str">
        <f t="shared" si="9"/>
        <v/>
      </c>
      <c r="L432" s="18" t="str">
        <f>IF(K432="","",K432/SUMMARY!$D$1)</f>
        <v/>
      </c>
      <c r="M432" s="43"/>
      <c r="N432" s="19" t="str">
        <f t="shared" si="10"/>
        <v/>
      </c>
      <c r="O432" s="14" t="str">
        <f t="shared" si="11"/>
        <v/>
      </c>
      <c r="P432" s="33" t="str">
        <f t="shared" si="15"/>
        <v/>
      </c>
      <c r="Q432" s="43"/>
      <c r="R432" s="19" t="str">
        <f t="shared" si="12"/>
        <v/>
      </c>
      <c r="S432" s="93" t="str">
        <f t="shared" si="13"/>
        <v/>
      </c>
      <c r="T432" s="43"/>
      <c r="U432" s="41"/>
      <c r="V432" s="12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</row>
    <row r="433" spans="1:74" ht="19">
      <c r="A433" s="14">
        <v>430</v>
      </c>
      <c r="B433" s="37"/>
      <c r="C433" s="40"/>
      <c r="D433" s="41"/>
      <c r="E433" s="15" t="s">
        <v>10</v>
      </c>
      <c r="F433" s="43"/>
      <c r="G433" s="41"/>
      <c r="H433" s="16" t="str">
        <f t="shared" si="14"/>
        <v/>
      </c>
      <c r="I433" s="43"/>
      <c r="J433" s="17" t="str">
        <f t="shared" si="8"/>
        <v/>
      </c>
      <c r="K433" s="14" t="str">
        <f t="shared" si="9"/>
        <v/>
      </c>
      <c r="L433" s="18" t="str">
        <f>IF(K433="","",K433/SUMMARY!$D$1)</f>
        <v/>
      </c>
      <c r="M433" s="43"/>
      <c r="N433" s="19" t="str">
        <f t="shared" si="10"/>
        <v/>
      </c>
      <c r="O433" s="14" t="str">
        <f t="shared" si="11"/>
        <v/>
      </c>
      <c r="P433" s="33" t="str">
        <f t="shared" si="15"/>
        <v/>
      </c>
      <c r="Q433" s="43"/>
      <c r="R433" s="19" t="str">
        <f t="shared" si="12"/>
        <v/>
      </c>
      <c r="S433" s="93" t="str">
        <f t="shared" si="13"/>
        <v/>
      </c>
      <c r="T433" s="43"/>
      <c r="U433" s="41"/>
      <c r="V433" s="12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</row>
    <row r="434" spans="1:74" ht="19">
      <c r="A434" s="14">
        <v>431</v>
      </c>
      <c r="B434" s="37"/>
      <c r="C434" s="40"/>
      <c r="D434" s="41"/>
      <c r="E434" s="15" t="s">
        <v>10</v>
      </c>
      <c r="F434" s="43"/>
      <c r="G434" s="41"/>
      <c r="H434" s="16" t="str">
        <f t="shared" si="14"/>
        <v/>
      </c>
      <c r="I434" s="43"/>
      <c r="J434" s="17" t="str">
        <f t="shared" si="8"/>
        <v/>
      </c>
      <c r="K434" s="14" t="str">
        <f t="shared" si="9"/>
        <v/>
      </c>
      <c r="L434" s="18" t="str">
        <f>IF(K434="","",K434/SUMMARY!$D$1)</f>
        <v/>
      </c>
      <c r="M434" s="43"/>
      <c r="N434" s="19" t="str">
        <f t="shared" si="10"/>
        <v/>
      </c>
      <c r="O434" s="14" t="str">
        <f t="shared" si="11"/>
        <v/>
      </c>
      <c r="P434" s="33" t="str">
        <f t="shared" si="15"/>
        <v/>
      </c>
      <c r="Q434" s="43"/>
      <c r="R434" s="19" t="str">
        <f t="shared" si="12"/>
        <v/>
      </c>
      <c r="S434" s="93" t="str">
        <f t="shared" si="13"/>
        <v/>
      </c>
      <c r="T434" s="43"/>
      <c r="U434" s="41"/>
      <c r="V434" s="12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</row>
    <row r="435" spans="1:74" ht="19">
      <c r="A435" s="14">
        <v>432</v>
      </c>
      <c r="B435" s="37"/>
      <c r="C435" s="40"/>
      <c r="D435" s="41"/>
      <c r="E435" s="15" t="s">
        <v>10</v>
      </c>
      <c r="F435" s="43"/>
      <c r="G435" s="41"/>
      <c r="H435" s="16" t="str">
        <f t="shared" si="14"/>
        <v/>
      </c>
      <c r="I435" s="43"/>
      <c r="J435" s="17" t="str">
        <f t="shared" si="8"/>
        <v/>
      </c>
      <c r="K435" s="14" t="str">
        <f t="shared" si="9"/>
        <v/>
      </c>
      <c r="L435" s="18" t="str">
        <f>IF(K435="","",K435/SUMMARY!$D$1)</f>
        <v/>
      </c>
      <c r="M435" s="43"/>
      <c r="N435" s="19" t="str">
        <f t="shared" si="10"/>
        <v/>
      </c>
      <c r="O435" s="14" t="str">
        <f t="shared" si="11"/>
        <v/>
      </c>
      <c r="P435" s="33" t="str">
        <f t="shared" si="15"/>
        <v/>
      </c>
      <c r="Q435" s="43"/>
      <c r="R435" s="19" t="str">
        <f t="shared" si="12"/>
        <v/>
      </c>
      <c r="S435" s="93" t="str">
        <f t="shared" si="13"/>
        <v/>
      </c>
      <c r="T435" s="43"/>
      <c r="U435" s="41"/>
      <c r="V435" s="12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</row>
    <row r="436" spans="1:74" ht="19">
      <c r="A436" s="14">
        <v>433</v>
      </c>
      <c r="B436" s="37"/>
      <c r="C436" s="40"/>
      <c r="D436" s="41"/>
      <c r="E436" s="15" t="s">
        <v>10</v>
      </c>
      <c r="F436" s="43"/>
      <c r="G436" s="41"/>
      <c r="H436" s="16" t="str">
        <f t="shared" si="14"/>
        <v/>
      </c>
      <c r="I436" s="43"/>
      <c r="J436" s="17" t="str">
        <f t="shared" si="8"/>
        <v/>
      </c>
      <c r="K436" s="14" t="str">
        <f t="shared" si="9"/>
        <v/>
      </c>
      <c r="L436" s="18" t="str">
        <f>IF(K436="","",K436/SUMMARY!$D$1)</f>
        <v/>
      </c>
      <c r="M436" s="43"/>
      <c r="N436" s="19" t="str">
        <f t="shared" si="10"/>
        <v/>
      </c>
      <c r="O436" s="14" t="str">
        <f t="shared" si="11"/>
        <v/>
      </c>
      <c r="P436" s="33" t="str">
        <f t="shared" si="15"/>
        <v/>
      </c>
      <c r="Q436" s="43"/>
      <c r="R436" s="19" t="str">
        <f t="shared" si="12"/>
        <v/>
      </c>
      <c r="S436" s="93" t="str">
        <f t="shared" si="13"/>
        <v/>
      </c>
      <c r="T436" s="43"/>
      <c r="U436" s="41"/>
      <c r="V436" s="12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</row>
    <row r="437" spans="1:74" ht="19">
      <c r="A437" s="14">
        <v>434</v>
      </c>
      <c r="B437" s="37"/>
      <c r="C437" s="40"/>
      <c r="D437" s="41"/>
      <c r="E437" s="15" t="s">
        <v>10</v>
      </c>
      <c r="F437" s="43"/>
      <c r="G437" s="41"/>
      <c r="H437" s="16" t="str">
        <f t="shared" si="14"/>
        <v/>
      </c>
      <c r="I437" s="43"/>
      <c r="J437" s="17" t="str">
        <f t="shared" si="8"/>
        <v/>
      </c>
      <c r="K437" s="14" t="str">
        <f t="shared" si="9"/>
        <v/>
      </c>
      <c r="L437" s="18" t="str">
        <f>IF(K437="","",K437/SUMMARY!$D$1)</f>
        <v/>
      </c>
      <c r="M437" s="43"/>
      <c r="N437" s="19" t="str">
        <f t="shared" si="10"/>
        <v/>
      </c>
      <c r="O437" s="14" t="str">
        <f t="shared" si="11"/>
        <v/>
      </c>
      <c r="P437" s="33" t="str">
        <f t="shared" si="15"/>
        <v/>
      </c>
      <c r="Q437" s="43"/>
      <c r="R437" s="19" t="str">
        <f t="shared" si="12"/>
        <v/>
      </c>
      <c r="S437" s="93" t="str">
        <f t="shared" si="13"/>
        <v/>
      </c>
      <c r="T437" s="43"/>
      <c r="U437" s="41"/>
      <c r="V437" s="12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</row>
    <row r="438" spans="1:74" ht="19">
      <c r="A438" s="14">
        <v>435</v>
      </c>
      <c r="B438" s="37"/>
      <c r="C438" s="40"/>
      <c r="D438" s="41"/>
      <c r="E438" s="15" t="s">
        <v>10</v>
      </c>
      <c r="F438" s="43"/>
      <c r="G438" s="41"/>
      <c r="H438" s="16" t="str">
        <f t="shared" si="14"/>
        <v/>
      </c>
      <c r="I438" s="43"/>
      <c r="J438" s="17" t="str">
        <f t="shared" si="8"/>
        <v/>
      </c>
      <c r="K438" s="14" t="str">
        <f t="shared" si="9"/>
        <v/>
      </c>
      <c r="L438" s="18" t="str">
        <f>IF(K438="","",K438/SUMMARY!$D$1)</f>
        <v/>
      </c>
      <c r="M438" s="43"/>
      <c r="N438" s="19" t="str">
        <f t="shared" si="10"/>
        <v/>
      </c>
      <c r="O438" s="14" t="str">
        <f t="shared" si="11"/>
        <v/>
      </c>
      <c r="P438" s="33" t="str">
        <f t="shared" si="15"/>
        <v/>
      </c>
      <c r="Q438" s="43"/>
      <c r="R438" s="19" t="str">
        <f t="shared" si="12"/>
        <v/>
      </c>
      <c r="S438" s="93" t="str">
        <f t="shared" si="13"/>
        <v/>
      </c>
      <c r="T438" s="43"/>
      <c r="U438" s="41"/>
      <c r="V438" s="12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</row>
    <row r="439" spans="1:74" ht="19">
      <c r="A439" s="14">
        <v>436</v>
      </c>
      <c r="B439" s="37"/>
      <c r="C439" s="40"/>
      <c r="D439" s="41"/>
      <c r="E439" s="15" t="s">
        <v>10</v>
      </c>
      <c r="F439" s="43"/>
      <c r="G439" s="41"/>
      <c r="H439" s="16" t="str">
        <f t="shared" si="14"/>
        <v/>
      </c>
      <c r="I439" s="43"/>
      <c r="J439" s="17" t="str">
        <f t="shared" si="8"/>
        <v/>
      </c>
      <c r="K439" s="14" t="str">
        <f t="shared" si="9"/>
        <v/>
      </c>
      <c r="L439" s="18" t="str">
        <f>IF(K439="","",K439/SUMMARY!$D$1)</f>
        <v/>
      </c>
      <c r="M439" s="43"/>
      <c r="N439" s="19" t="str">
        <f t="shared" si="10"/>
        <v/>
      </c>
      <c r="O439" s="14" t="str">
        <f t="shared" si="11"/>
        <v/>
      </c>
      <c r="P439" s="33" t="str">
        <f t="shared" si="15"/>
        <v/>
      </c>
      <c r="Q439" s="43"/>
      <c r="R439" s="19" t="str">
        <f t="shared" si="12"/>
        <v/>
      </c>
      <c r="S439" s="93" t="str">
        <f t="shared" si="13"/>
        <v/>
      </c>
      <c r="T439" s="43"/>
      <c r="U439" s="41"/>
      <c r="V439" s="12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</row>
    <row r="440" spans="1:74" ht="19">
      <c r="A440" s="14">
        <v>437</v>
      </c>
      <c r="B440" s="37"/>
      <c r="C440" s="40"/>
      <c r="D440" s="41"/>
      <c r="E440" s="15" t="s">
        <v>10</v>
      </c>
      <c r="F440" s="43"/>
      <c r="G440" s="41"/>
      <c r="H440" s="16" t="str">
        <f t="shared" si="14"/>
        <v/>
      </c>
      <c r="I440" s="43"/>
      <c r="J440" s="17" t="str">
        <f t="shared" si="8"/>
        <v/>
      </c>
      <c r="K440" s="14" t="str">
        <f t="shared" si="9"/>
        <v/>
      </c>
      <c r="L440" s="18" t="str">
        <f>IF(K440="","",K440/SUMMARY!$D$1)</f>
        <v/>
      </c>
      <c r="M440" s="43"/>
      <c r="N440" s="19" t="str">
        <f t="shared" si="10"/>
        <v/>
      </c>
      <c r="O440" s="14" t="str">
        <f t="shared" si="11"/>
        <v/>
      </c>
      <c r="P440" s="33" t="str">
        <f t="shared" si="15"/>
        <v/>
      </c>
      <c r="Q440" s="43"/>
      <c r="R440" s="19" t="str">
        <f t="shared" si="12"/>
        <v/>
      </c>
      <c r="S440" s="93" t="str">
        <f t="shared" si="13"/>
        <v/>
      </c>
      <c r="T440" s="43"/>
      <c r="U440" s="41"/>
      <c r="V440" s="12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</row>
    <row r="441" spans="1:74" ht="19">
      <c r="A441" s="14">
        <v>438</v>
      </c>
      <c r="B441" s="37"/>
      <c r="C441" s="40"/>
      <c r="D441" s="41"/>
      <c r="E441" s="15" t="s">
        <v>10</v>
      </c>
      <c r="F441" s="43"/>
      <c r="G441" s="41"/>
      <c r="H441" s="16" t="str">
        <f t="shared" si="14"/>
        <v/>
      </c>
      <c r="I441" s="43"/>
      <c r="J441" s="17" t="str">
        <f t="shared" si="8"/>
        <v/>
      </c>
      <c r="K441" s="14" t="str">
        <f t="shared" si="9"/>
        <v/>
      </c>
      <c r="L441" s="18" t="str">
        <f>IF(K441="","",K441/SUMMARY!$D$1)</f>
        <v/>
      </c>
      <c r="M441" s="43"/>
      <c r="N441" s="19" t="str">
        <f t="shared" si="10"/>
        <v/>
      </c>
      <c r="O441" s="14" t="str">
        <f t="shared" si="11"/>
        <v/>
      </c>
      <c r="P441" s="33" t="str">
        <f t="shared" si="15"/>
        <v/>
      </c>
      <c r="Q441" s="43"/>
      <c r="R441" s="19" t="str">
        <f t="shared" si="12"/>
        <v/>
      </c>
      <c r="S441" s="93" t="str">
        <f t="shared" si="13"/>
        <v/>
      </c>
      <c r="T441" s="43"/>
      <c r="U441" s="41"/>
      <c r="V441" s="12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</row>
    <row r="442" spans="1:74" ht="19">
      <c r="A442" s="14">
        <v>439</v>
      </c>
      <c r="B442" s="37"/>
      <c r="C442" s="40"/>
      <c r="D442" s="41"/>
      <c r="E442" s="15" t="s">
        <v>10</v>
      </c>
      <c r="F442" s="43"/>
      <c r="G442" s="41"/>
      <c r="H442" s="16" t="str">
        <f t="shared" si="14"/>
        <v/>
      </c>
      <c r="I442" s="43"/>
      <c r="J442" s="17" t="str">
        <f t="shared" si="8"/>
        <v/>
      </c>
      <c r="K442" s="14" t="str">
        <f t="shared" si="9"/>
        <v/>
      </c>
      <c r="L442" s="18" t="str">
        <f>IF(K442="","",K442/SUMMARY!$D$1)</f>
        <v/>
      </c>
      <c r="M442" s="43"/>
      <c r="N442" s="19" t="str">
        <f t="shared" si="10"/>
        <v/>
      </c>
      <c r="O442" s="14" t="str">
        <f t="shared" si="11"/>
        <v/>
      </c>
      <c r="P442" s="33" t="str">
        <f t="shared" si="15"/>
        <v/>
      </c>
      <c r="Q442" s="43"/>
      <c r="R442" s="19" t="str">
        <f t="shared" si="12"/>
        <v/>
      </c>
      <c r="S442" s="93" t="str">
        <f t="shared" si="13"/>
        <v/>
      </c>
      <c r="T442" s="43"/>
      <c r="U442" s="41"/>
      <c r="V442" s="12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</row>
    <row r="443" spans="1:74" ht="19">
      <c r="A443" s="14">
        <v>440</v>
      </c>
      <c r="B443" s="37"/>
      <c r="C443" s="40"/>
      <c r="D443" s="41"/>
      <c r="E443" s="15" t="s">
        <v>10</v>
      </c>
      <c r="F443" s="43"/>
      <c r="G443" s="41"/>
      <c r="H443" s="16" t="str">
        <f t="shared" si="14"/>
        <v/>
      </c>
      <c r="I443" s="43"/>
      <c r="J443" s="17" t="str">
        <f t="shared" si="8"/>
        <v/>
      </c>
      <c r="K443" s="14" t="str">
        <f t="shared" si="9"/>
        <v/>
      </c>
      <c r="L443" s="18" t="str">
        <f>IF(K443="","",K443/SUMMARY!$D$1)</f>
        <v/>
      </c>
      <c r="M443" s="43"/>
      <c r="N443" s="19" t="str">
        <f t="shared" si="10"/>
        <v/>
      </c>
      <c r="O443" s="14" t="str">
        <f t="shared" si="11"/>
        <v/>
      </c>
      <c r="P443" s="33" t="str">
        <f t="shared" si="15"/>
        <v/>
      </c>
      <c r="Q443" s="43"/>
      <c r="R443" s="19" t="str">
        <f t="shared" si="12"/>
        <v/>
      </c>
      <c r="S443" s="93" t="str">
        <f t="shared" si="13"/>
        <v/>
      </c>
      <c r="T443" s="43"/>
      <c r="U443" s="41"/>
      <c r="V443" s="12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</row>
    <row r="444" spans="1:74" ht="19">
      <c r="A444" s="14">
        <v>441</v>
      </c>
      <c r="B444" s="37"/>
      <c r="C444" s="40"/>
      <c r="D444" s="41"/>
      <c r="E444" s="15" t="s">
        <v>10</v>
      </c>
      <c r="F444" s="43"/>
      <c r="G444" s="41"/>
      <c r="H444" s="16" t="str">
        <f t="shared" si="14"/>
        <v/>
      </c>
      <c r="I444" s="43"/>
      <c r="J444" s="17" t="str">
        <f t="shared" si="8"/>
        <v/>
      </c>
      <c r="K444" s="14" t="str">
        <f t="shared" si="9"/>
        <v/>
      </c>
      <c r="L444" s="18" t="str">
        <f>IF(K444="","",K444/SUMMARY!$D$1)</f>
        <v/>
      </c>
      <c r="M444" s="43"/>
      <c r="N444" s="19" t="str">
        <f t="shared" si="10"/>
        <v/>
      </c>
      <c r="O444" s="14" t="str">
        <f t="shared" si="11"/>
        <v/>
      </c>
      <c r="P444" s="33" t="str">
        <f t="shared" si="15"/>
        <v/>
      </c>
      <c r="Q444" s="43"/>
      <c r="R444" s="19" t="str">
        <f t="shared" si="12"/>
        <v/>
      </c>
      <c r="S444" s="93" t="str">
        <f t="shared" si="13"/>
        <v/>
      </c>
      <c r="T444" s="43"/>
      <c r="U444" s="41"/>
      <c r="V444" s="12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</row>
    <row r="445" spans="1:74" ht="19">
      <c r="A445" s="14">
        <v>442</v>
      </c>
      <c r="B445" s="37"/>
      <c r="C445" s="40"/>
      <c r="D445" s="41"/>
      <c r="E445" s="15" t="s">
        <v>10</v>
      </c>
      <c r="F445" s="43"/>
      <c r="G445" s="41"/>
      <c r="H445" s="16" t="str">
        <f t="shared" si="14"/>
        <v/>
      </c>
      <c r="I445" s="43"/>
      <c r="J445" s="17" t="str">
        <f t="shared" si="8"/>
        <v/>
      </c>
      <c r="K445" s="14" t="str">
        <f t="shared" si="9"/>
        <v/>
      </c>
      <c r="L445" s="18" t="str">
        <f>IF(K445="","",K445/SUMMARY!$D$1)</f>
        <v/>
      </c>
      <c r="M445" s="43"/>
      <c r="N445" s="19" t="str">
        <f t="shared" si="10"/>
        <v/>
      </c>
      <c r="O445" s="14" t="str">
        <f t="shared" si="11"/>
        <v/>
      </c>
      <c r="P445" s="33" t="str">
        <f t="shared" si="15"/>
        <v/>
      </c>
      <c r="Q445" s="43"/>
      <c r="R445" s="19" t="str">
        <f t="shared" si="12"/>
        <v/>
      </c>
      <c r="S445" s="93" t="str">
        <f t="shared" si="13"/>
        <v/>
      </c>
      <c r="T445" s="43"/>
      <c r="U445" s="41"/>
      <c r="V445" s="12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</row>
    <row r="446" spans="1:74" ht="19">
      <c r="A446" s="14">
        <v>443</v>
      </c>
      <c r="B446" s="37"/>
      <c r="C446" s="40"/>
      <c r="D446" s="41"/>
      <c r="E446" s="15" t="s">
        <v>10</v>
      </c>
      <c r="F446" s="43"/>
      <c r="G446" s="41"/>
      <c r="H446" s="16" t="str">
        <f t="shared" si="14"/>
        <v/>
      </c>
      <c r="I446" s="43"/>
      <c r="J446" s="17" t="str">
        <f t="shared" si="8"/>
        <v/>
      </c>
      <c r="K446" s="14" t="str">
        <f t="shared" si="9"/>
        <v/>
      </c>
      <c r="L446" s="18" t="str">
        <f>IF(K446="","",K446/SUMMARY!$D$1)</f>
        <v/>
      </c>
      <c r="M446" s="43"/>
      <c r="N446" s="19" t="str">
        <f t="shared" si="10"/>
        <v/>
      </c>
      <c r="O446" s="14" t="str">
        <f t="shared" si="11"/>
        <v/>
      </c>
      <c r="P446" s="33" t="str">
        <f t="shared" si="15"/>
        <v/>
      </c>
      <c r="Q446" s="43"/>
      <c r="R446" s="19" t="str">
        <f t="shared" si="12"/>
        <v/>
      </c>
      <c r="S446" s="93" t="str">
        <f t="shared" si="13"/>
        <v/>
      </c>
      <c r="T446" s="43"/>
      <c r="U446" s="41"/>
      <c r="V446" s="12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</row>
    <row r="447" spans="1:74" ht="19">
      <c r="A447" s="14">
        <v>444</v>
      </c>
      <c r="B447" s="37"/>
      <c r="C447" s="40"/>
      <c r="D447" s="41"/>
      <c r="E447" s="15" t="s">
        <v>10</v>
      </c>
      <c r="F447" s="43"/>
      <c r="G447" s="41"/>
      <c r="H447" s="16" t="str">
        <f t="shared" si="14"/>
        <v/>
      </c>
      <c r="I447" s="43"/>
      <c r="J447" s="17" t="str">
        <f t="shared" si="8"/>
        <v/>
      </c>
      <c r="K447" s="14" t="str">
        <f t="shared" si="9"/>
        <v/>
      </c>
      <c r="L447" s="18" t="str">
        <f>IF(K447="","",K447/SUMMARY!$D$1)</f>
        <v/>
      </c>
      <c r="M447" s="43"/>
      <c r="N447" s="19" t="str">
        <f t="shared" si="10"/>
        <v/>
      </c>
      <c r="O447" s="14" t="str">
        <f t="shared" si="11"/>
        <v/>
      </c>
      <c r="P447" s="33" t="str">
        <f t="shared" si="15"/>
        <v/>
      </c>
      <c r="Q447" s="43"/>
      <c r="R447" s="19" t="str">
        <f t="shared" si="12"/>
        <v/>
      </c>
      <c r="S447" s="93" t="str">
        <f t="shared" si="13"/>
        <v/>
      </c>
      <c r="T447" s="43"/>
      <c r="U447" s="41"/>
      <c r="V447" s="12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</row>
    <row r="448" spans="1:74" ht="19">
      <c r="A448" s="14">
        <v>445</v>
      </c>
      <c r="B448" s="37"/>
      <c r="C448" s="40"/>
      <c r="D448" s="41"/>
      <c r="E448" s="15" t="s">
        <v>10</v>
      </c>
      <c r="F448" s="43"/>
      <c r="G448" s="41"/>
      <c r="H448" s="16" t="str">
        <f t="shared" si="14"/>
        <v/>
      </c>
      <c r="I448" s="43"/>
      <c r="J448" s="17" t="str">
        <f t="shared" si="8"/>
        <v/>
      </c>
      <c r="K448" s="14" t="str">
        <f t="shared" si="9"/>
        <v/>
      </c>
      <c r="L448" s="18" t="str">
        <f>IF(K448="","",K448/SUMMARY!$D$1)</f>
        <v/>
      </c>
      <c r="M448" s="43"/>
      <c r="N448" s="19" t="str">
        <f t="shared" si="10"/>
        <v/>
      </c>
      <c r="O448" s="14" t="str">
        <f t="shared" si="11"/>
        <v/>
      </c>
      <c r="P448" s="33" t="str">
        <f t="shared" si="15"/>
        <v/>
      </c>
      <c r="Q448" s="43"/>
      <c r="R448" s="19" t="str">
        <f t="shared" si="12"/>
        <v/>
      </c>
      <c r="S448" s="93" t="str">
        <f t="shared" si="13"/>
        <v/>
      </c>
      <c r="T448" s="43"/>
      <c r="U448" s="41"/>
      <c r="V448" s="12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</row>
    <row r="449" spans="1:74" ht="19">
      <c r="A449" s="14">
        <v>446</v>
      </c>
      <c r="B449" s="37"/>
      <c r="C449" s="40"/>
      <c r="D449" s="41"/>
      <c r="E449" s="15" t="s">
        <v>10</v>
      </c>
      <c r="F449" s="43"/>
      <c r="G449" s="41"/>
      <c r="H449" s="16" t="str">
        <f t="shared" si="14"/>
        <v/>
      </c>
      <c r="I449" s="43"/>
      <c r="J449" s="17" t="str">
        <f t="shared" si="8"/>
        <v/>
      </c>
      <c r="K449" s="14" t="str">
        <f t="shared" si="9"/>
        <v/>
      </c>
      <c r="L449" s="18" t="str">
        <f>IF(K449="","",K449/SUMMARY!$D$1)</f>
        <v/>
      </c>
      <c r="M449" s="43"/>
      <c r="N449" s="19" t="str">
        <f t="shared" si="10"/>
        <v/>
      </c>
      <c r="O449" s="14" t="str">
        <f t="shared" si="11"/>
        <v/>
      </c>
      <c r="P449" s="33" t="str">
        <f t="shared" si="15"/>
        <v/>
      </c>
      <c r="Q449" s="43"/>
      <c r="R449" s="19" t="str">
        <f t="shared" si="12"/>
        <v/>
      </c>
      <c r="S449" s="93" t="str">
        <f t="shared" si="13"/>
        <v/>
      </c>
      <c r="T449" s="43"/>
      <c r="U449" s="41"/>
      <c r="V449" s="12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</row>
    <row r="450" spans="1:74" ht="19">
      <c r="A450" s="14">
        <v>447</v>
      </c>
      <c r="B450" s="37"/>
      <c r="C450" s="40"/>
      <c r="D450" s="41"/>
      <c r="E450" s="15" t="s">
        <v>10</v>
      </c>
      <c r="F450" s="43"/>
      <c r="G450" s="41"/>
      <c r="H450" s="16" t="str">
        <f t="shared" si="14"/>
        <v/>
      </c>
      <c r="I450" s="43"/>
      <c r="J450" s="17" t="str">
        <f t="shared" si="8"/>
        <v/>
      </c>
      <c r="K450" s="14" t="str">
        <f t="shared" si="9"/>
        <v/>
      </c>
      <c r="L450" s="18" t="str">
        <f>IF(K450="","",K450/SUMMARY!$D$1)</f>
        <v/>
      </c>
      <c r="M450" s="43"/>
      <c r="N450" s="19" t="str">
        <f t="shared" si="10"/>
        <v/>
      </c>
      <c r="O450" s="14" t="str">
        <f t="shared" si="11"/>
        <v/>
      </c>
      <c r="P450" s="33" t="str">
        <f t="shared" si="15"/>
        <v/>
      </c>
      <c r="Q450" s="43"/>
      <c r="R450" s="19" t="str">
        <f t="shared" si="12"/>
        <v/>
      </c>
      <c r="S450" s="93" t="str">
        <f t="shared" si="13"/>
        <v/>
      </c>
      <c r="T450" s="43"/>
      <c r="U450" s="41"/>
      <c r="V450" s="12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</row>
    <row r="451" spans="1:74" ht="19">
      <c r="A451" s="14">
        <v>448</v>
      </c>
      <c r="B451" s="37"/>
      <c r="C451" s="40"/>
      <c r="D451" s="41"/>
      <c r="E451" s="15" t="s">
        <v>10</v>
      </c>
      <c r="F451" s="43"/>
      <c r="G451" s="41"/>
      <c r="H451" s="16" t="str">
        <f t="shared" si="14"/>
        <v/>
      </c>
      <c r="I451" s="43"/>
      <c r="J451" s="17" t="str">
        <f t="shared" si="8"/>
        <v/>
      </c>
      <c r="K451" s="14" t="str">
        <f t="shared" si="9"/>
        <v/>
      </c>
      <c r="L451" s="18" t="str">
        <f>IF(K451="","",K451/SUMMARY!$D$1)</f>
        <v/>
      </c>
      <c r="M451" s="43"/>
      <c r="N451" s="19" t="str">
        <f t="shared" si="10"/>
        <v/>
      </c>
      <c r="O451" s="14" t="str">
        <f t="shared" si="11"/>
        <v/>
      </c>
      <c r="P451" s="33" t="str">
        <f t="shared" si="15"/>
        <v/>
      </c>
      <c r="Q451" s="43"/>
      <c r="R451" s="19" t="str">
        <f t="shared" si="12"/>
        <v/>
      </c>
      <c r="S451" s="93" t="str">
        <f t="shared" si="13"/>
        <v/>
      </c>
      <c r="T451" s="43"/>
      <c r="U451" s="41"/>
      <c r="V451" s="12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  <c r="BT451" s="78"/>
      <c r="BU451" s="78"/>
      <c r="BV451" s="78"/>
    </row>
    <row r="452" spans="1:74" ht="19">
      <c r="A452" s="14">
        <v>449</v>
      </c>
      <c r="B452" s="37"/>
      <c r="C452" s="40"/>
      <c r="D452" s="41"/>
      <c r="E452" s="15" t="s">
        <v>10</v>
      </c>
      <c r="F452" s="43"/>
      <c r="G452" s="41"/>
      <c r="H452" s="16" t="str">
        <f t="shared" si="14"/>
        <v/>
      </c>
      <c r="I452" s="43"/>
      <c r="J452" s="17" t="str">
        <f t="shared" si="8"/>
        <v/>
      </c>
      <c r="K452" s="14" t="str">
        <f t="shared" si="9"/>
        <v/>
      </c>
      <c r="L452" s="18" t="str">
        <f>IF(K452="","",K452/SUMMARY!$D$1)</f>
        <v/>
      </c>
      <c r="M452" s="43"/>
      <c r="N452" s="19" t="str">
        <f t="shared" si="10"/>
        <v/>
      </c>
      <c r="O452" s="14" t="str">
        <f t="shared" si="11"/>
        <v/>
      </c>
      <c r="P452" s="33" t="str">
        <f t="shared" si="15"/>
        <v/>
      </c>
      <c r="Q452" s="43"/>
      <c r="R452" s="19" t="str">
        <f t="shared" si="12"/>
        <v/>
      </c>
      <c r="S452" s="93" t="str">
        <f t="shared" si="13"/>
        <v/>
      </c>
      <c r="T452" s="43"/>
      <c r="U452" s="41"/>
      <c r="V452" s="12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</row>
    <row r="453" spans="1:74" ht="19">
      <c r="A453" s="14">
        <v>450</v>
      </c>
      <c r="B453" s="37"/>
      <c r="C453" s="40"/>
      <c r="D453" s="41"/>
      <c r="E453" s="15" t="s">
        <v>10</v>
      </c>
      <c r="F453" s="43"/>
      <c r="G453" s="41"/>
      <c r="H453" s="16" t="str">
        <f t="shared" si="14"/>
        <v/>
      </c>
      <c r="I453" s="43"/>
      <c r="J453" s="17" t="str">
        <f t="shared" si="8"/>
        <v/>
      </c>
      <c r="K453" s="14" t="str">
        <f t="shared" si="9"/>
        <v/>
      </c>
      <c r="L453" s="18" t="str">
        <f>IF(K453="","",K453/SUMMARY!$D$1)</f>
        <v/>
      </c>
      <c r="M453" s="43"/>
      <c r="N453" s="19" t="str">
        <f t="shared" si="10"/>
        <v/>
      </c>
      <c r="O453" s="14" t="str">
        <f t="shared" si="11"/>
        <v/>
      </c>
      <c r="P453" s="33" t="str">
        <f t="shared" si="15"/>
        <v/>
      </c>
      <c r="Q453" s="43"/>
      <c r="R453" s="19" t="str">
        <f t="shared" si="12"/>
        <v/>
      </c>
      <c r="S453" s="93" t="str">
        <f t="shared" si="13"/>
        <v/>
      </c>
      <c r="T453" s="43"/>
      <c r="U453" s="41"/>
      <c r="V453" s="12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  <c r="BT453" s="78"/>
      <c r="BU453" s="78"/>
      <c r="BV453" s="78"/>
    </row>
    <row r="454" spans="1:74" ht="19">
      <c r="A454" s="14">
        <v>451</v>
      </c>
      <c r="B454" s="37"/>
      <c r="C454" s="40"/>
      <c r="D454" s="41"/>
      <c r="E454" s="15" t="s">
        <v>10</v>
      </c>
      <c r="F454" s="43"/>
      <c r="G454" s="41"/>
      <c r="H454" s="16" t="str">
        <f t="shared" si="14"/>
        <v/>
      </c>
      <c r="I454" s="43"/>
      <c r="J454" s="17" t="str">
        <f t="shared" si="8"/>
        <v/>
      </c>
      <c r="K454" s="14" t="str">
        <f t="shared" si="9"/>
        <v/>
      </c>
      <c r="L454" s="18" t="str">
        <f>IF(K454="","",K454/SUMMARY!$D$1)</f>
        <v/>
      </c>
      <c r="M454" s="43"/>
      <c r="N454" s="19" t="str">
        <f t="shared" si="10"/>
        <v/>
      </c>
      <c r="O454" s="14" t="str">
        <f t="shared" si="11"/>
        <v/>
      </c>
      <c r="P454" s="33" t="str">
        <f t="shared" si="15"/>
        <v/>
      </c>
      <c r="Q454" s="43"/>
      <c r="R454" s="19" t="str">
        <f t="shared" si="12"/>
        <v/>
      </c>
      <c r="S454" s="93" t="str">
        <f t="shared" si="13"/>
        <v/>
      </c>
      <c r="T454" s="43"/>
      <c r="U454" s="41"/>
      <c r="V454" s="12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  <c r="BT454" s="78"/>
      <c r="BU454" s="78"/>
      <c r="BV454" s="78"/>
    </row>
    <row r="455" spans="1:74" ht="19">
      <c r="A455" s="14">
        <v>452</v>
      </c>
      <c r="B455" s="37"/>
      <c r="C455" s="40"/>
      <c r="D455" s="41"/>
      <c r="E455" s="15" t="s">
        <v>10</v>
      </c>
      <c r="F455" s="43"/>
      <c r="G455" s="41"/>
      <c r="H455" s="16" t="str">
        <f t="shared" si="14"/>
        <v/>
      </c>
      <c r="I455" s="43"/>
      <c r="J455" s="17" t="str">
        <f t="shared" si="8"/>
        <v/>
      </c>
      <c r="K455" s="14" t="str">
        <f t="shared" si="9"/>
        <v/>
      </c>
      <c r="L455" s="18" t="str">
        <f>IF(K455="","",K455/SUMMARY!$D$1)</f>
        <v/>
      </c>
      <c r="M455" s="43"/>
      <c r="N455" s="19" t="str">
        <f t="shared" si="10"/>
        <v/>
      </c>
      <c r="O455" s="14" t="str">
        <f t="shared" si="11"/>
        <v/>
      </c>
      <c r="P455" s="33" t="str">
        <f t="shared" si="15"/>
        <v/>
      </c>
      <c r="Q455" s="43"/>
      <c r="R455" s="19" t="str">
        <f t="shared" si="12"/>
        <v/>
      </c>
      <c r="S455" s="93" t="str">
        <f t="shared" si="13"/>
        <v/>
      </c>
      <c r="T455" s="43"/>
      <c r="U455" s="41"/>
      <c r="V455" s="12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  <c r="BT455" s="78"/>
      <c r="BU455" s="78"/>
      <c r="BV455" s="78"/>
    </row>
    <row r="456" spans="1:74" ht="19">
      <c r="A456" s="14">
        <v>453</v>
      </c>
      <c r="B456" s="37"/>
      <c r="C456" s="40"/>
      <c r="D456" s="41"/>
      <c r="E456" s="15" t="s">
        <v>10</v>
      </c>
      <c r="F456" s="43"/>
      <c r="G456" s="41"/>
      <c r="H456" s="16" t="str">
        <f t="shared" si="14"/>
        <v/>
      </c>
      <c r="I456" s="43"/>
      <c r="J456" s="17" t="str">
        <f t="shared" si="8"/>
        <v/>
      </c>
      <c r="K456" s="14" t="str">
        <f t="shared" si="9"/>
        <v/>
      </c>
      <c r="L456" s="18" t="str">
        <f>IF(K456="","",K456/SUMMARY!$D$1)</f>
        <v/>
      </c>
      <c r="M456" s="43"/>
      <c r="N456" s="19" t="str">
        <f t="shared" si="10"/>
        <v/>
      </c>
      <c r="O456" s="14" t="str">
        <f t="shared" si="11"/>
        <v/>
      </c>
      <c r="P456" s="33" t="str">
        <f t="shared" si="15"/>
        <v/>
      </c>
      <c r="Q456" s="43"/>
      <c r="R456" s="19" t="str">
        <f t="shared" si="12"/>
        <v/>
      </c>
      <c r="S456" s="93" t="str">
        <f t="shared" si="13"/>
        <v/>
      </c>
      <c r="T456" s="43"/>
      <c r="U456" s="41"/>
      <c r="V456" s="12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  <c r="BT456" s="78"/>
      <c r="BU456" s="78"/>
      <c r="BV456" s="78"/>
    </row>
    <row r="457" spans="1:74" ht="19">
      <c r="A457" s="14">
        <v>454</v>
      </c>
      <c r="B457" s="37"/>
      <c r="C457" s="40"/>
      <c r="D457" s="41"/>
      <c r="E457" s="15" t="s">
        <v>10</v>
      </c>
      <c r="F457" s="43"/>
      <c r="G457" s="41"/>
      <c r="H457" s="16" t="str">
        <f t="shared" si="14"/>
        <v/>
      </c>
      <c r="I457" s="43"/>
      <c r="J457" s="17" t="str">
        <f t="shared" si="8"/>
        <v/>
      </c>
      <c r="K457" s="14" t="str">
        <f t="shared" si="9"/>
        <v/>
      </c>
      <c r="L457" s="18" t="str">
        <f>IF(K457="","",K457/SUMMARY!$D$1)</f>
        <v/>
      </c>
      <c r="M457" s="43"/>
      <c r="N457" s="19" t="str">
        <f t="shared" si="10"/>
        <v/>
      </c>
      <c r="O457" s="14" t="str">
        <f t="shared" si="11"/>
        <v/>
      </c>
      <c r="P457" s="33" t="str">
        <f t="shared" si="15"/>
        <v/>
      </c>
      <c r="Q457" s="43"/>
      <c r="R457" s="19" t="str">
        <f t="shared" si="12"/>
        <v/>
      </c>
      <c r="S457" s="93" t="str">
        <f t="shared" si="13"/>
        <v/>
      </c>
      <c r="T457" s="43"/>
      <c r="U457" s="41"/>
      <c r="V457" s="12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  <c r="BT457" s="78"/>
      <c r="BU457" s="78"/>
      <c r="BV457" s="78"/>
    </row>
    <row r="458" spans="1:74" ht="19">
      <c r="A458" s="14">
        <v>455</v>
      </c>
      <c r="B458" s="37"/>
      <c r="C458" s="40"/>
      <c r="D458" s="41"/>
      <c r="E458" s="15" t="s">
        <v>10</v>
      </c>
      <c r="F458" s="43"/>
      <c r="G458" s="41"/>
      <c r="H458" s="16" t="str">
        <f t="shared" si="14"/>
        <v/>
      </c>
      <c r="I458" s="43"/>
      <c r="J458" s="17" t="str">
        <f t="shared" si="8"/>
        <v/>
      </c>
      <c r="K458" s="14" t="str">
        <f t="shared" si="9"/>
        <v/>
      </c>
      <c r="L458" s="18" t="str">
        <f>IF(K458="","",K458/SUMMARY!$D$1)</f>
        <v/>
      </c>
      <c r="M458" s="43"/>
      <c r="N458" s="19" t="str">
        <f t="shared" si="10"/>
        <v/>
      </c>
      <c r="O458" s="14" t="str">
        <f t="shared" si="11"/>
        <v/>
      </c>
      <c r="P458" s="33" t="str">
        <f t="shared" si="15"/>
        <v/>
      </c>
      <c r="Q458" s="43"/>
      <c r="R458" s="19" t="str">
        <f t="shared" si="12"/>
        <v/>
      </c>
      <c r="S458" s="93" t="str">
        <f t="shared" si="13"/>
        <v/>
      </c>
      <c r="T458" s="43"/>
      <c r="U458" s="41"/>
      <c r="V458" s="12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</row>
    <row r="459" spans="1:74" ht="19">
      <c r="A459" s="14">
        <v>456</v>
      </c>
      <c r="B459" s="37"/>
      <c r="C459" s="40"/>
      <c r="D459" s="41"/>
      <c r="E459" s="15" t="s">
        <v>10</v>
      </c>
      <c r="F459" s="43"/>
      <c r="G459" s="41"/>
      <c r="H459" s="16" t="str">
        <f t="shared" si="14"/>
        <v/>
      </c>
      <c r="I459" s="43"/>
      <c r="J459" s="17" t="str">
        <f t="shared" si="8"/>
        <v/>
      </c>
      <c r="K459" s="14" t="str">
        <f t="shared" si="9"/>
        <v/>
      </c>
      <c r="L459" s="18" t="str">
        <f>IF(K459="","",K459/SUMMARY!$D$1)</f>
        <v/>
      </c>
      <c r="M459" s="43"/>
      <c r="N459" s="19" t="str">
        <f t="shared" si="10"/>
        <v/>
      </c>
      <c r="O459" s="14" t="str">
        <f t="shared" si="11"/>
        <v/>
      </c>
      <c r="P459" s="33" t="str">
        <f t="shared" si="15"/>
        <v/>
      </c>
      <c r="Q459" s="43"/>
      <c r="R459" s="19" t="str">
        <f t="shared" si="12"/>
        <v/>
      </c>
      <c r="S459" s="93" t="str">
        <f t="shared" si="13"/>
        <v/>
      </c>
      <c r="T459" s="43"/>
      <c r="U459" s="41"/>
      <c r="V459" s="12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  <c r="BT459" s="78"/>
      <c r="BU459" s="78"/>
      <c r="BV459" s="78"/>
    </row>
    <row r="460" spans="1:74" ht="19">
      <c r="A460" s="14">
        <v>457</v>
      </c>
      <c r="B460" s="37"/>
      <c r="C460" s="40"/>
      <c r="D460" s="41"/>
      <c r="E460" s="15" t="s">
        <v>10</v>
      </c>
      <c r="F460" s="43"/>
      <c r="G460" s="41"/>
      <c r="H460" s="16" t="str">
        <f t="shared" si="14"/>
        <v/>
      </c>
      <c r="I460" s="43"/>
      <c r="J460" s="17" t="str">
        <f t="shared" si="8"/>
        <v/>
      </c>
      <c r="K460" s="14" t="str">
        <f t="shared" si="9"/>
        <v/>
      </c>
      <c r="L460" s="18" t="str">
        <f>IF(K460="","",K460/SUMMARY!$D$1)</f>
        <v/>
      </c>
      <c r="M460" s="43"/>
      <c r="N460" s="19" t="str">
        <f t="shared" si="10"/>
        <v/>
      </c>
      <c r="O460" s="14" t="str">
        <f t="shared" si="11"/>
        <v/>
      </c>
      <c r="P460" s="33" t="str">
        <f t="shared" si="15"/>
        <v/>
      </c>
      <c r="Q460" s="43"/>
      <c r="R460" s="19" t="str">
        <f t="shared" si="12"/>
        <v/>
      </c>
      <c r="S460" s="93" t="str">
        <f t="shared" si="13"/>
        <v/>
      </c>
      <c r="T460" s="43"/>
      <c r="U460" s="41"/>
      <c r="V460" s="12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</row>
    <row r="461" spans="1:74" ht="19">
      <c r="A461" s="14">
        <v>458</v>
      </c>
      <c r="B461" s="37"/>
      <c r="C461" s="40"/>
      <c r="D461" s="41"/>
      <c r="E461" s="15" t="s">
        <v>10</v>
      </c>
      <c r="F461" s="43"/>
      <c r="G461" s="41"/>
      <c r="H461" s="16" t="str">
        <f t="shared" si="14"/>
        <v/>
      </c>
      <c r="I461" s="43"/>
      <c r="J461" s="17" t="str">
        <f t="shared" si="8"/>
        <v/>
      </c>
      <c r="K461" s="14" t="str">
        <f t="shared" si="9"/>
        <v/>
      </c>
      <c r="L461" s="18" t="str">
        <f>IF(K461="","",K461/SUMMARY!$D$1)</f>
        <v/>
      </c>
      <c r="M461" s="43"/>
      <c r="N461" s="19" t="str">
        <f t="shared" si="10"/>
        <v/>
      </c>
      <c r="O461" s="14" t="str">
        <f t="shared" si="11"/>
        <v/>
      </c>
      <c r="P461" s="33" t="str">
        <f t="shared" si="15"/>
        <v/>
      </c>
      <c r="Q461" s="43"/>
      <c r="R461" s="19" t="str">
        <f t="shared" si="12"/>
        <v/>
      </c>
      <c r="S461" s="93" t="str">
        <f t="shared" si="13"/>
        <v/>
      </c>
      <c r="T461" s="43"/>
      <c r="U461" s="41"/>
      <c r="V461" s="12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  <c r="BT461" s="78"/>
      <c r="BU461" s="78"/>
      <c r="BV461" s="78"/>
    </row>
    <row r="462" spans="1:74" ht="19">
      <c r="A462" s="14">
        <v>459</v>
      </c>
      <c r="B462" s="37"/>
      <c r="C462" s="40"/>
      <c r="D462" s="41"/>
      <c r="E462" s="15" t="s">
        <v>10</v>
      </c>
      <c r="F462" s="43"/>
      <c r="G462" s="41"/>
      <c r="H462" s="16" t="str">
        <f t="shared" si="14"/>
        <v/>
      </c>
      <c r="I462" s="43"/>
      <c r="J462" s="17" t="str">
        <f t="shared" si="8"/>
        <v/>
      </c>
      <c r="K462" s="14" t="str">
        <f t="shared" si="9"/>
        <v/>
      </c>
      <c r="L462" s="18" t="str">
        <f>IF(K462="","",K462/SUMMARY!$D$1)</f>
        <v/>
      </c>
      <c r="M462" s="43"/>
      <c r="N462" s="19" t="str">
        <f t="shared" si="10"/>
        <v/>
      </c>
      <c r="O462" s="14" t="str">
        <f t="shared" si="11"/>
        <v/>
      </c>
      <c r="P462" s="33" t="str">
        <f t="shared" si="15"/>
        <v/>
      </c>
      <c r="Q462" s="43"/>
      <c r="R462" s="19" t="str">
        <f t="shared" si="12"/>
        <v/>
      </c>
      <c r="S462" s="93" t="str">
        <f t="shared" si="13"/>
        <v/>
      </c>
      <c r="T462" s="43"/>
      <c r="U462" s="41"/>
      <c r="V462" s="12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</row>
    <row r="463" spans="1:74" ht="19">
      <c r="A463" s="14">
        <v>460</v>
      </c>
      <c r="B463" s="37"/>
      <c r="C463" s="40"/>
      <c r="D463" s="41"/>
      <c r="E463" s="15" t="s">
        <v>10</v>
      </c>
      <c r="F463" s="43"/>
      <c r="G463" s="41"/>
      <c r="H463" s="16" t="str">
        <f t="shared" si="14"/>
        <v/>
      </c>
      <c r="I463" s="43"/>
      <c r="J463" s="17" t="str">
        <f t="shared" si="8"/>
        <v/>
      </c>
      <c r="K463" s="14" t="str">
        <f t="shared" si="9"/>
        <v/>
      </c>
      <c r="L463" s="18" t="str">
        <f>IF(K463="","",K463/SUMMARY!$D$1)</f>
        <v/>
      </c>
      <c r="M463" s="43"/>
      <c r="N463" s="19" t="str">
        <f t="shared" si="10"/>
        <v/>
      </c>
      <c r="O463" s="14" t="str">
        <f t="shared" si="11"/>
        <v/>
      </c>
      <c r="P463" s="33" t="str">
        <f t="shared" si="15"/>
        <v/>
      </c>
      <c r="Q463" s="43"/>
      <c r="R463" s="19" t="str">
        <f t="shared" si="12"/>
        <v/>
      </c>
      <c r="S463" s="93" t="str">
        <f t="shared" si="13"/>
        <v/>
      </c>
      <c r="T463" s="43"/>
      <c r="U463" s="41"/>
      <c r="V463" s="12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</row>
    <row r="464" spans="1:74" ht="19">
      <c r="A464" s="14">
        <v>461</v>
      </c>
      <c r="B464" s="37"/>
      <c r="C464" s="40"/>
      <c r="D464" s="41"/>
      <c r="E464" s="15" t="s">
        <v>10</v>
      </c>
      <c r="F464" s="43"/>
      <c r="G464" s="41"/>
      <c r="H464" s="16" t="str">
        <f t="shared" si="14"/>
        <v/>
      </c>
      <c r="I464" s="43"/>
      <c r="J464" s="17" t="str">
        <f t="shared" si="8"/>
        <v/>
      </c>
      <c r="K464" s="14" t="str">
        <f t="shared" si="9"/>
        <v/>
      </c>
      <c r="L464" s="18" t="str">
        <f>IF(K464="","",K464/SUMMARY!$D$1)</f>
        <v/>
      </c>
      <c r="M464" s="43"/>
      <c r="N464" s="19" t="str">
        <f t="shared" si="10"/>
        <v/>
      </c>
      <c r="O464" s="14" t="str">
        <f t="shared" si="11"/>
        <v/>
      </c>
      <c r="P464" s="33" t="str">
        <f t="shared" si="15"/>
        <v/>
      </c>
      <c r="Q464" s="43"/>
      <c r="R464" s="19" t="str">
        <f t="shared" si="12"/>
        <v/>
      </c>
      <c r="S464" s="93" t="str">
        <f t="shared" si="13"/>
        <v/>
      </c>
      <c r="T464" s="43"/>
      <c r="U464" s="41"/>
      <c r="V464" s="12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  <c r="BT464" s="78"/>
      <c r="BU464" s="78"/>
      <c r="BV464" s="78"/>
    </row>
    <row r="465" spans="1:74" ht="19">
      <c r="A465" s="14">
        <v>462</v>
      </c>
      <c r="B465" s="37"/>
      <c r="C465" s="40"/>
      <c r="D465" s="41"/>
      <c r="E465" s="15" t="s">
        <v>10</v>
      </c>
      <c r="F465" s="43"/>
      <c r="G465" s="41"/>
      <c r="H465" s="16" t="str">
        <f t="shared" si="14"/>
        <v/>
      </c>
      <c r="I465" s="43"/>
      <c r="J465" s="17" t="str">
        <f t="shared" si="8"/>
        <v/>
      </c>
      <c r="K465" s="14" t="str">
        <f t="shared" si="9"/>
        <v/>
      </c>
      <c r="L465" s="18" t="str">
        <f>IF(K465="","",K465/SUMMARY!$D$1)</f>
        <v/>
      </c>
      <c r="M465" s="43"/>
      <c r="N465" s="19" t="str">
        <f t="shared" si="10"/>
        <v/>
      </c>
      <c r="O465" s="14" t="str">
        <f t="shared" si="11"/>
        <v/>
      </c>
      <c r="P465" s="33" t="str">
        <f t="shared" si="15"/>
        <v/>
      </c>
      <c r="Q465" s="43"/>
      <c r="R465" s="19" t="str">
        <f t="shared" si="12"/>
        <v/>
      </c>
      <c r="S465" s="93" t="str">
        <f t="shared" si="13"/>
        <v/>
      </c>
      <c r="T465" s="43"/>
      <c r="U465" s="41"/>
      <c r="V465" s="12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</row>
    <row r="466" spans="1:74" ht="19">
      <c r="A466" s="14">
        <v>463</v>
      </c>
      <c r="B466" s="37"/>
      <c r="C466" s="40"/>
      <c r="D466" s="41"/>
      <c r="E466" s="15" t="s">
        <v>10</v>
      </c>
      <c r="F466" s="43"/>
      <c r="G466" s="41"/>
      <c r="H466" s="16" t="str">
        <f t="shared" si="14"/>
        <v/>
      </c>
      <c r="I466" s="43"/>
      <c r="J466" s="17" t="str">
        <f t="shared" si="8"/>
        <v/>
      </c>
      <c r="K466" s="14" t="str">
        <f t="shared" si="9"/>
        <v/>
      </c>
      <c r="L466" s="18" t="str">
        <f>IF(K466="","",K466/SUMMARY!$D$1)</f>
        <v/>
      </c>
      <c r="M466" s="43"/>
      <c r="N466" s="19" t="str">
        <f t="shared" si="10"/>
        <v/>
      </c>
      <c r="O466" s="14" t="str">
        <f t="shared" si="11"/>
        <v/>
      </c>
      <c r="P466" s="33" t="str">
        <f t="shared" si="15"/>
        <v/>
      </c>
      <c r="Q466" s="43"/>
      <c r="R466" s="19" t="str">
        <f t="shared" si="12"/>
        <v/>
      </c>
      <c r="S466" s="93" t="str">
        <f t="shared" si="13"/>
        <v/>
      </c>
      <c r="T466" s="43"/>
      <c r="U466" s="41"/>
      <c r="V466" s="12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</row>
    <row r="467" spans="1:74" ht="19">
      <c r="A467" s="14">
        <v>464</v>
      </c>
      <c r="B467" s="37"/>
      <c r="C467" s="40"/>
      <c r="D467" s="41"/>
      <c r="E467" s="15" t="s">
        <v>10</v>
      </c>
      <c r="F467" s="43"/>
      <c r="G467" s="41"/>
      <c r="H467" s="16" t="str">
        <f t="shared" si="14"/>
        <v/>
      </c>
      <c r="I467" s="43"/>
      <c r="J467" s="17" t="str">
        <f t="shared" si="8"/>
        <v/>
      </c>
      <c r="K467" s="14" t="str">
        <f t="shared" si="9"/>
        <v/>
      </c>
      <c r="L467" s="18" t="str">
        <f>IF(K467="","",K467/SUMMARY!$D$1)</f>
        <v/>
      </c>
      <c r="M467" s="43"/>
      <c r="N467" s="19" t="str">
        <f t="shared" si="10"/>
        <v/>
      </c>
      <c r="O467" s="14" t="str">
        <f t="shared" si="11"/>
        <v/>
      </c>
      <c r="P467" s="33" t="str">
        <f t="shared" si="15"/>
        <v/>
      </c>
      <c r="Q467" s="43"/>
      <c r="R467" s="19" t="str">
        <f t="shared" si="12"/>
        <v/>
      </c>
      <c r="S467" s="93" t="str">
        <f t="shared" si="13"/>
        <v/>
      </c>
      <c r="T467" s="43"/>
      <c r="U467" s="41"/>
      <c r="V467" s="12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</row>
    <row r="468" spans="1:74" ht="19">
      <c r="A468" s="14">
        <v>465</v>
      </c>
      <c r="B468" s="37"/>
      <c r="C468" s="40"/>
      <c r="D468" s="41"/>
      <c r="E468" s="15" t="s">
        <v>10</v>
      </c>
      <c r="F468" s="43"/>
      <c r="G468" s="41"/>
      <c r="H468" s="16" t="str">
        <f t="shared" si="14"/>
        <v/>
      </c>
      <c r="I468" s="43"/>
      <c r="J468" s="17" t="str">
        <f t="shared" si="8"/>
        <v/>
      </c>
      <c r="K468" s="14" t="str">
        <f t="shared" si="9"/>
        <v/>
      </c>
      <c r="L468" s="18" t="str">
        <f>IF(K468="","",K468/SUMMARY!$D$1)</f>
        <v/>
      </c>
      <c r="M468" s="43"/>
      <c r="N468" s="19" t="str">
        <f t="shared" si="10"/>
        <v/>
      </c>
      <c r="O468" s="14" t="str">
        <f t="shared" si="11"/>
        <v/>
      </c>
      <c r="P468" s="33" t="str">
        <f t="shared" si="15"/>
        <v/>
      </c>
      <c r="Q468" s="43"/>
      <c r="R468" s="19" t="str">
        <f t="shared" si="12"/>
        <v/>
      </c>
      <c r="S468" s="93" t="str">
        <f t="shared" si="13"/>
        <v/>
      </c>
      <c r="T468" s="43"/>
      <c r="U468" s="41"/>
      <c r="V468" s="12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</row>
    <row r="469" spans="1:74" ht="19">
      <c r="A469" s="14">
        <v>466</v>
      </c>
      <c r="B469" s="37"/>
      <c r="C469" s="40"/>
      <c r="D469" s="41"/>
      <c r="E469" s="15" t="s">
        <v>10</v>
      </c>
      <c r="F469" s="43"/>
      <c r="G469" s="41"/>
      <c r="H469" s="16" t="str">
        <f t="shared" si="14"/>
        <v/>
      </c>
      <c r="I469" s="43"/>
      <c r="J469" s="17" t="str">
        <f t="shared" si="8"/>
        <v/>
      </c>
      <c r="K469" s="14" t="str">
        <f t="shared" si="9"/>
        <v/>
      </c>
      <c r="L469" s="18" t="str">
        <f>IF(K469="","",K469/SUMMARY!$D$1)</f>
        <v/>
      </c>
      <c r="M469" s="43"/>
      <c r="N469" s="19" t="str">
        <f t="shared" si="10"/>
        <v/>
      </c>
      <c r="O469" s="14" t="str">
        <f t="shared" si="11"/>
        <v/>
      </c>
      <c r="P469" s="33" t="str">
        <f t="shared" si="15"/>
        <v/>
      </c>
      <c r="Q469" s="43"/>
      <c r="R469" s="19" t="str">
        <f t="shared" si="12"/>
        <v/>
      </c>
      <c r="S469" s="93" t="str">
        <f t="shared" si="13"/>
        <v/>
      </c>
      <c r="T469" s="43"/>
      <c r="U469" s="41"/>
      <c r="V469" s="12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</row>
    <row r="470" spans="1:74" ht="19">
      <c r="A470" s="14">
        <v>467</v>
      </c>
      <c r="B470" s="37"/>
      <c r="C470" s="40"/>
      <c r="D470" s="41"/>
      <c r="E470" s="15" t="s">
        <v>10</v>
      </c>
      <c r="F470" s="43"/>
      <c r="G470" s="41"/>
      <c r="H470" s="16" t="str">
        <f t="shared" si="14"/>
        <v/>
      </c>
      <c r="I470" s="43"/>
      <c r="J470" s="17" t="str">
        <f t="shared" si="8"/>
        <v/>
      </c>
      <c r="K470" s="14" t="str">
        <f t="shared" si="9"/>
        <v/>
      </c>
      <c r="L470" s="18" t="str">
        <f>IF(K470="","",K470/SUMMARY!$D$1)</f>
        <v/>
      </c>
      <c r="M470" s="43"/>
      <c r="N470" s="19" t="str">
        <f t="shared" si="10"/>
        <v/>
      </c>
      <c r="O470" s="14" t="str">
        <f t="shared" si="11"/>
        <v/>
      </c>
      <c r="P470" s="33" t="str">
        <f t="shared" si="15"/>
        <v/>
      </c>
      <c r="Q470" s="43"/>
      <c r="R470" s="19" t="str">
        <f t="shared" si="12"/>
        <v/>
      </c>
      <c r="S470" s="93" t="str">
        <f t="shared" si="13"/>
        <v/>
      </c>
      <c r="T470" s="43"/>
      <c r="U470" s="41"/>
      <c r="V470" s="12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</row>
    <row r="471" spans="1:74" ht="19">
      <c r="A471" s="14">
        <v>468</v>
      </c>
      <c r="B471" s="37"/>
      <c r="C471" s="40"/>
      <c r="D471" s="41"/>
      <c r="E471" s="15" t="s">
        <v>10</v>
      </c>
      <c r="F471" s="43"/>
      <c r="G471" s="41"/>
      <c r="H471" s="16" t="str">
        <f t="shared" si="14"/>
        <v/>
      </c>
      <c r="I471" s="43"/>
      <c r="J471" s="17" t="str">
        <f t="shared" si="8"/>
        <v/>
      </c>
      <c r="K471" s="14" t="str">
        <f t="shared" si="9"/>
        <v/>
      </c>
      <c r="L471" s="18" t="str">
        <f>IF(K471="","",K471/SUMMARY!$D$1)</f>
        <v/>
      </c>
      <c r="M471" s="43"/>
      <c r="N471" s="19" t="str">
        <f t="shared" si="10"/>
        <v/>
      </c>
      <c r="O471" s="14" t="str">
        <f t="shared" si="11"/>
        <v/>
      </c>
      <c r="P471" s="33" t="str">
        <f t="shared" si="15"/>
        <v/>
      </c>
      <c r="Q471" s="43"/>
      <c r="R471" s="19" t="str">
        <f t="shared" si="12"/>
        <v/>
      </c>
      <c r="S471" s="93" t="str">
        <f t="shared" si="13"/>
        <v/>
      </c>
      <c r="T471" s="43"/>
      <c r="U471" s="41"/>
      <c r="V471" s="12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</row>
    <row r="472" spans="1:74" ht="19">
      <c r="A472" s="14">
        <v>469</v>
      </c>
      <c r="B472" s="37"/>
      <c r="C472" s="40"/>
      <c r="D472" s="41"/>
      <c r="E472" s="15" t="s">
        <v>10</v>
      </c>
      <c r="F472" s="43"/>
      <c r="G472" s="41"/>
      <c r="H472" s="16" t="str">
        <f t="shared" si="14"/>
        <v/>
      </c>
      <c r="I472" s="43"/>
      <c r="J472" s="17" t="str">
        <f t="shared" si="8"/>
        <v/>
      </c>
      <c r="K472" s="14" t="str">
        <f t="shared" si="9"/>
        <v/>
      </c>
      <c r="L472" s="18" t="str">
        <f>IF(K472="","",K472/SUMMARY!$D$1)</f>
        <v/>
      </c>
      <c r="M472" s="43"/>
      <c r="N472" s="19" t="str">
        <f t="shared" si="10"/>
        <v/>
      </c>
      <c r="O472" s="14" t="str">
        <f t="shared" si="11"/>
        <v/>
      </c>
      <c r="P472" s="33" t="str">
        <f t="shared" si="15"/>
        <v/>
      </c>
      <c r="Q472" s="43"/>
      <c r="R472" s="19" t="str">
        <f t="shared" si="12"/>
        <v/>
      </c>
      <c r="S472" s="93" t="str">
        <f t="shared" si="13"/>
        <v/>
      </c>
      <c r="T472" s="43"/>
      <c r="U472" s="41"/>
      <c r="V472" s="12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</row>
    <row r="473" spans="1:74" ht="19">
      <c r="A473" s="14">
        <v>470</v>
      </c>
      <c r="B473" s="37"/>
      <c r="C473" s="40"/>
      <c r="D473" s="41"/>
      <c r="E473" s="15" t="s">
        <v>10</v>
      </c>
      <c r="F473" s="43"/>
      <c r="G473" s="41"/>
      <c r="H473" s="16" t="str">
        <f t="shared" si="14"/>
        <v/>
      </c>
      <c r="I473" s="43"/>
      <c r="J473" s="17" t="str">
        <f t="shared" si="8"/>
        <v/>
      </c>
      <c r="K473" s="14" t="str">
        <f t="shared" si="9"/>
        <v/>
      </c>
      <c r="L473" s="18" t="str">
        <f>IF(K473="","",K473/SUMMARY!$D$1)</f>
        <v/>
      </c>
      <c r="M473" s="43"/>
      <c r="N473" s="19" t="str">
        <f t="shared" si="10"/>
        <v/>
      </c>
      <c r="O473" s="14" t="str">
        <f t="shared" si="11"/>
        <v/>
      </c>
      <c r="P473" s="33" t="str">
        <f t="shared" si="15"/>
        <v/>
      </c>
      <c r="Q473" s="43"/>
      <c r="R473" s="19" t="str">
        <f t="shared" si="12"/>
        <v/>
      </c>
      <c r="S473" s="93" t="str">
        <f t="shared" si="13"/>
        <v/>
      </c>
      <c r="T473" s="43"/>
      <c r="U473" s="41"/>
      <c r="V473" s="12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</row>
    <row r="474" spans="1:74" ht="19">
      <c r="A474" s="14">
        <v>471</v>
      </c>
      <c r="B474" s="37"/>
      <c r="C474" s="40"/>
      <c r="D474" s="41"/>
      <c r="E474" s="15" t="s">
        <v>10</v>
      </c>
      <c r="F474" s="43"/>
      <c r="G474" s="41"/>
      <c r="H474" s="16" t="str">
        <f t="shared" si="14"/>
        <v/>
      </c>
      <c r="I474" s="43"/>
      <c r="J474" s="17" t="str">
        <f t="shared" si="8"/>
        <v/>
      </c>
      <c r="K474" s="14" t="str">
        <f t="shared" si="9"/>
        <v/>
      </c>
      <c r="L474" s="18" t="str">
        <f>IF(K474="","",K474/SUMMARY!$D$1)</f>
        <v/>
      </c>
      <c r="M474" s="43"/>
      <c r="N474" s="19" t="str">
        <f t="shared" si="10"/>
        <v/>
      </c>
      <c r="O474" s="14" t="str">
        <f t="shared" si="11"/>
        <v/>
      </c>
      <c r="P474" s="33" t="str">
        <f t="shared" si="15"/>
        <v/>
      </c>
      <c r="Q474" s="43"/>
      <c r="R474" s="19" t="str">
        <f t="shared" si="12"/>
        <v/>
      </c>
      <c r="S474" s="93" t="str">
        <f t="shared" si="13"/>
        <v/>
      </c>
      <c r="T474" s="43"/>
      <c r="U474" s="41"/>
      <c r="V474" s="12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</row>
    <row r="475" spans="1:74" ht="19">
      <c r="A475" s="14">
        <v>472</v>
      </c>
      <c r="B475" s="37"/>
      <c r="C475" s="40"/>
      <c r="D475" s="41"/>
      <c r="E475" s="15" t="s">
        <v>10</v>
      </c>
      <c r="F475" s="43"/>
      <c r="G475" s="41"/>
      <c r="H475" s="16" t="str">
        <f t="shared" si="14"/>
        <v/>
      </c>
      <c r="I475" s="43"/>
      <c r="J475" s="17" t="str">
        <f t="shared" si="8"/>
        <v/>
      </c>
      <c r="K475" s="14" t="str">
        <f t="shared" si="9"/>
        <v/>
      </c>
      <c r="L475" s="18" t="str">
        <f>IF(K475="","",K475/SUMMARY!$D$1)</f>
        <v/>
      </c>
      <c r="M475" s="43"/>
      <c r="N475" s="19" t="str">
        <f t="shared" si="10"/>
        <v/>
      </c>
      <c r="O475" s="14" t="str">
        <f t="shared" si="11"/>
        <v/>
      </c>
      <c r="P475" s="33" t="str">
        <f t="shared" si="15"/>
        <v/>
      </c>
      <c r="Q475" s="43"/>
      <c r="R475" s="19" t="str">
        <f t="shared" si="12"/>
        <v/>
      </c>
      <c r="S475" s="93" t="str">
        <f t="shared" si="13"/>
        <v/>
      </c>
      <c r="T475" s="43"/>
      <c r="U475" s="41"/>
      <c r="V475" s="12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</row>
    <row r="476" spans="1:74" ht="19">
      <c r="A476" s="14">
        <v>473</v>
      </c>
      <c r="B476" s="37"/>
      <c r="C476" s="40"/>
      <c r="D476" s="41"/>
      <c r="E476" s="15" t="s">
        <v>10</v>
      </c>
      <c r="F476" s="43"/>
      <c r="G476" s="41"/>
      <c r="H476" s="16" t="str">
        <f t="shared" si="14"/>
        <v/>
      </c>
      <c r="I476" s="43"/>
      <c r="J476" s="17" t="str">
        <f t="shared" si="8"/>
        <v/>
      </c>
      <c r="K476" s="14" t="str">
        <f t="shared" si="9"/>
        <v/>
      </c>
      <c r="L476" s="18" t="str">
        <f>IF(K476="","",K476/SUMMARY!$D$1)</f>
        <v/>
      </c>
      <c r="M476" s="43"/>
      <c r="N476" s="19" t="str">
        <f t="shared" si="10"/>
        <v/>
      </c>
      <c r="O476" s="14" t="str">
        <f t="shared" si="11"/>
        <v/>
      </c>
      <c r="P476" s="33" t="str">
        <f t="shared" si="15"/>
        <v/>
      </c>
      <c r="Q476" s="43"/>
      <c r="R476" s="19" t="str">
        <f t="shared" si="12"/>
        <v/>
      </c>
      <c r="S476" s="93" t="str">
        <f t="shared" si="13"/>
        <v/>
      </c>
      <c r="T476" s="43"/>
      <c r="U476" s="41"/>
      <c r="V476" s="12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</row>
    <row r="477" spans="1:74" ht="19">
      <c r="A477" s="14">
        <v>474</v>
      </c>
      <c r="B477" s="37"/>
      <c r="C477" s="40"/>
      <c r="D477" s="41"/>
      <c r="E477" s="15" t="s">
        <v>10</v>
      </c>
      <c r="F477" s="43"/>
      <c r="G477" s="41"/>
      <c r="H477" s="16" t="str">
        <f t="shared" si="14"/>
        <v/>
      </c>
      <c r="I477" s="43"/>
      <c r="J477" s="17" t="str">
        <f t="shared" si="8"/>
        <v/>
      </c>
      <c r="K477" s="14" t="str">
        <f t="shared" si="9"/>
        <v/>
      </c>
      <c r="L477" s="18" t="str">
        <f>IF(K477="","",K477/SUMMARY!$D$1)</f>
        <v/>
      </c>
      <c r="M477" s="43"/>
      <c r="N477" s="19" t="str">
        <f t="shared" si="10"/>
        <v/>
      </c>
      <c r="O477" s="14" t="str">
        <f t="shared" si="11"/>
        <v/>
      </c>
      <c r="P477" s="33" t="str">
        <f t="shared" si="15"/>
        <v/>
      </c>
      <c r="Q477" s="43"/>
      <c r="R477" s="19" t="str">
        <f t="shared" si="12"/>
        <v/>
      </c>
      <c r="S477" s="93" t="str">
        <f t="shared" si="13"/>
        <v/>
      </c>
      <c r="T477" s="43"/>
      <c r="U477" s="41"/>
      <c r="V477" s="12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</row>
    <row r="478" spans="1:74" ht="19">
      <c r="A478" s="14">
        <v>475</v>
      </c>
      <c r="B478" s="37"/>
      <c r="C478" s="40"/>
      <c r="D478" s="41"/>
      <c r="E478" s="15" t="s">
        <v>10</v>
      </c>
      <c r="F478" s="43"/>
      <c r="G478" s="41"/>
      <c r="H478" s="16" t="str">
        <f t="shared" si="14"/>
        <v/>
      </c>
      <c r="I478" s="43"/>
      <c r="J478" s="17" t="str">
        <f t="shared" si="8"/>
        <v/>
      </c>
      <c r="K478" s="14" t="str">
        <f t="shared" si="9"/>
        <v/>
      </c>
      <c r="L478" s="18" t="str">
        <f>IF(K478="","",K478/SUMMARY!$D$1)</f>
        <v/>
      </c>
      <c r="M478" s="43"/>
      <c r="N478" s="19" t="str">
        <f t="shared" si="10"/>
        <v/>
      </c>
      <c r="O478" s="14" t="str">
        <f t="shared" si="11"/>
        <v/>
      </c>
      <c r="P478" s="33" t="str">
        <f t="shared" si="15"/>
        <v/>
      </c>
      <c r="Q478" s="43"/>
      <c r="R478" s="19" t="str">
        <f t="shared" si="12"/>
        <v/>
      </c>
      <c r="S478" s="93" t="str">
        <f t="shared" si="13"/>
        <v/>
      </c>
      <c r="T478" s="43"/>
      <c r="U478" s="41"/>
      <c r="V478" s="12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</row>
    <row r="479" spans="1:74" ht="19">
      <c r="A479" s="14">
        <v>476</v>
      </c>
      <c r="B479" s="37"/>
      <c r="C479" s="40"/>
      <c r="D479" s="41"/>
      <c r="E479" s="15" t="s">
        <v>10</v>
      </c>
      <c r="F479" s="43"/>
      <c r="G479" s="41"/>
      <c r="H479" s="16" t="str">
        <f t="shared" si="14"/>
        <v/>
      </c>
      <c r="I479" s="43"/>
      <c r="J479" s="17" t="str">
        <f t="shared" si="8"/>
        <v/>
      </c>
      <c r="K479" s="14" t="str">
        <f t="shared" si="9"/>
        <v/>
      </c>
      <c r="L479" s="18" t="str">
        <f>IF(K479="","",K479/SUMMARY!$D$1)</f>
        <v/>
      </c>
      <c r="M479" s="43"/>
      <c r="N479" s="19" t="str">
        <f t="shared" si="10"/>
        <v/>
      </c>
      <c r="O479" s="14" t="str">
        <f t="shared" si="11"/>
        <v/>
      </c>
      <c r="P479" s="33" t="str">
        <f t="shared" si="15"/>
        <v/>
      </c>
      <c r="Q479" s="43"/>
      <c r="R479" s="19" t="str">
        <f t="shared" si="12"/>
        <v/>
      </c>
      <c r="S479" s="93" t="str">
        <f t="shared" si="13"/>
        <v/>
      </c>
      <c r="T479" s="43"/>
      <c r="U479" s="41"/>
      <c r="V479" s="12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</row>
    <row r="480" spans="1:74" ht="19">
      <c r="A480" s="14">
        <v>477</v>
      </c>
      <c r="B480" s="37"/>
      <c r="C480" s="40"/>
      <c r="D480" s="41"/>
      <c r="E480" s="15" t="s">
        <v>10</v>
      </c>
      <c r="F480" s="43"/>
      <c r="G480" s="41"/>
      <c r="H480" s="16" t="str">
        <f t="shared" si="14"/>
        <v/>
      </c>
      <c r="I480" s="43"/>
      <c r="J480" s="17" t="str">
        <f t="shared" si="8"/>
        <v/>
      </c>
      <c r="K480" s="14" t="str">
        <f t="shared" si="9"/>
        <v/>
      </c>
      <c r="L480" s="18" t="str">
        <f>IF(K480="","",K480/SUMMARY!$D$1)</f>
        <v/>
      </c>
      <c r="M480" s="43"/>
      <c r="N480" s="19" t="str">
        <f t="shared" si="10"/>
        <v/>
      </c>
      <c r="O480" s="14" t="str">
        <f t="shared" si="11"/>
        <v/>
      </c>
      <c r="P480" s="33" t="str">
        <f t="shared" si="15"/>
        <v/>
      </c>
      <c r="Q480" s="43"/>
      <c r="R480" s="19" t="str">
        <f t="shared" si="12"/>
        <v/>
      </c>
      <c r="S480" s="93" t="str">
        <f t="shared" si="13"/>
        <v/>
      </c>
      <c r="T480" s="43"/>
      <c r="U480" s="41"/>
      <c r="V480" s="12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</row>
    <row r="481" spans="1:74" ht="19">
      <c r="A481" s="14">
        <v>478</v>
      </c>
      <c r="B481" s="37"/>
      <c r="C481" s="40"/>
      <c r="D481" s="41"/>
      <c r="E481" s="15" t="s">
        <v>10</v>
      </c>
      <c r="F481" s="43"/>
      <c r="G481" s="41"/>
      <c r="H481" s="16" t="str">
        <f t="shared" si="14"/>
        <v/>
      </c>
      <c r="I481" s="43"/>
      <c r="J481" s="17" t="str">
        <f t="shared" si="8"/>
        <v/>
      </c>
      <c r="K481" s="14" t="str">
        <f t="shared" si="9"/>
        <v/>
      </c>
      <c r="L481" s="18" t="str">
        <f>IF(K481="","",K481/SUMMARY!$D$1)</f>
        <v/>
      </c>
      <c r="M481" s="43"/>
      <c r="N481" s="19" t="str">
        <f t="shared" si="10"/>
        <v/>
      </c>
      <c r="O481" s="14" t="str">
        <f t="shared" si="11"/>
        <v/>
      </c>
      <c r="P481" s="33" t="str">
        <f t="shared" si="15"/>
        <v/>
      </c>
      <c r="Q481" s="43"/>
      <c r="R481" s="19" t="str">
        <f t="shared" si="12"/>
        <v/>
      </c>
      <c r="S481" s="93" t="str">
        <f t="shared" si="13"/>
        <v/>
      </c>
      <c r="T481" s="43"/>
      <c r="U481" s="41"/>
      <c r="V481" s="12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</row>
    <row r="482" spans="1:74" ht="19">
      <c r="A482" s="14">
        <v>479</v>
      </c>
      <c r="B482" s="37"/>
      <c r="C482" s="40"/>
      <c r="D482" s="41"/>
      <c r="E482" s="15" t="s">
        <v>10</v>
      </c>
      <c r="F482" s="43"/>
      <c r="G482" s="41"/>
      <c r="H482" s="16" t="str">
        <f t="shared" si="14"/>
        <v/>
      </c>
      <c r="I482" s="43"/>
      <c r="J482" s="17" t="str">
        <f t="shared" si="8"/>
        <v/>
      </c>
      <c r="K482" s="14" t="str">
        <f t="shared" si="9"/>
        <v/>
      </c>
      <c r="L482" s="18" t="str">
        <f>IF(K482="","",K482/SUMMARY!$D$1)</f>
        <v/>
      </c>
      <c r="M482" s="43"/>
      <c r="N482" s="19" t="str">
        <f t="shared" si="10"/>
        <v/>
      </c>
      <c r="O482" s="14" t="str">
        <f t="shared" si="11"/>
        <v/>
      </c>
      <c r="P482" s="33" t="str">
        <f t="shared" si="15"/>
        <v/>
      </c>
      <c r="Q482" s="43"/>
      <c r="R482" s="19" t="str">
        <f t="shared" si="12"/>
        <v/>
      </c>
      <c r="S482" s="93" t="str">
        <f t="shared" si="13"/>
        <v/>
      </c>
      <c r="T482" s="43"/>
      <c r="U482" s="41"/>
      <c r="V482" s="12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</row>
    <row r="483" spans="1:74" ht="19">
      <c r="A483" s="14">
        <v>480</v>
      </c>
      <c r="B483" s="37"/>
      <c r="C483" s="40"/>
      <c r="D483" s="41"/>
      <c r="E483" s="15" t="s">
        <v>10</v>
      </c>
      <c r="F483" s="43"/>
      <c r="G483" s="41"/>
      <c r="H483" s="16" t="str">
        <f t="shared" si="14"/>
        <v/>
      </c>
      <c r="I483" s="43"/>
      <c r="J483" s="17" t="str">
        <f t="shared" si="8"/>
        <v/>
      </c>
      <c r="K483" s="14" t="str">
        <f t="shared" si="9"/>
        <v/>
      </c>
      <c r="L483" s="18" t="str">
        <f>IF(K483="","",K483/SUMMARY!$D$1)</f>
        <v/>
      </c>
      <c r="M483" s="43"/>
      <c r="N483" s="19" t="str">
        <f t="shared" si="10"/>
        <v/>
      </c>
      <c r="O483" s="14" t="str">
        <f t="shared" si="11"/>
        <v/>
      </c>
      <c r="P483" s="33" t="str">
        <f t="shared" si="15"/>
        <v/>
      </c>
      <c r="Q483" s="43"/>
      <c r="R483" s="19" t="str">
        <f t="shared" si="12"/>
        <v/>
      </c>
      <c r="S483" s="93" t="str">
        <f t="shared" si="13"/>
        <v/>
      </c>
      <c r="T483" s="43"/>
      <c r="U483" s="41"/>
      <c r="V483" s="12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</row>
    <row r="484" spans="1:74" ht="19">
      <c r="A484" s="14">
        <v>481</v>
      </c>
      <c r="B484" s="37"/>
      <c r="C484" s="40"/>
      <c r="D484" s="41"/>
      <c r="E484" s="15" t="s">
        <v>10</v>
      </c>
      <c r="F484" s="43"/>
      <c r="G484" s="41"/>
      <c r="H484" s="16" t="str">
        <f t="shared" si="14"/>
        <v/>
      </c>
      <c r="I484" s="43"/>
      <c r="J484" s="17" t="str">
        <f t="shared" si="8"/>
        <v/>
      </c>
      <c r="K484" s="14" t="str">
        <f t="shared" si="9"/>
        <v/>
      </c>
      <c r="L484" s="18" t="str">
        <f>IF(K484="","",K484/SUMMARY!$D$1)</f>
        <v/>
      </c>
      <c r="M484" s="43"/>
      <c r="N484" s="19" t="str">
        <f t="shared" si="10"/>
        <v/>
      </c>
      <c r="O484" s="14" t="str">
        <f t="shared" si="11"/>
        <v/>
      </c>
      <c r="P484" s="33" t="str">
        <f t="shared" si="15"/>
        <v/>
      </c>
      <c r="Q484" s="43"/>
      <c r="R484" s="19" t="str">
        <f t="shared" si="12"/>
        <v/>
      </c>
      <c r="S484" s="93" t="str">
        <f t="shared" si="13"/>
        <v/>
      </c>
      <c r="T484" s="43"/>
      <c r="U484" s="41"/>
      <c r="V484" s="12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</row>
    <row r="485" spans="1:74" ht="19">
      <c r="A485" s="14">
        <v>482</v>
      </c>
      <c r="B485" s="37"/>
      <c r="C485" s="40"/>
      <c r="D485" s="41"/>
      <c r="E485" s="15" t="s">
        <v>10</v>
      </c>
      <c r="F485" s="43"/>
      <c r="G485" s="41"/>
      <c r="H485" s="16" t="str">
        <f t="shared" si="14"/>
        <v/>
      </c>
      <c r="I485" s="43"/>
      <c r="J485" s="17" t="str">
        <f t="shared" si="8"/>
        <v/>
      </c>
      <c r="K485" s="14" t="str">
        <f t="shared" si="9"/>
        <v/>
      </c>
      <c r="L485" s="18" t="str">
        <f>IF(K485="","",K485/SUMMARY!$D$1)</f>
        <v/>
      </c>
      <c r="M485" s="43"/>
      <c r="N485" s="19" t="str">
        <f t="shared" si="10"/>
        <v/>
      </c>
      <c r="O485" s="14" t="str">
        <f t="shared" si="11"/>
        <v/>
      </c>
      <c r="P485" s="33" t="str">
        <f t="shared" si="15"/>
        <v/>
      </c>
      <c r="Q485" s="43"/>
      <c r="R485" s="19" t="str">
        <f t="shared" si="12"/>
        <v/>
      </c>
      <c r="S485" s="93" t="str">
        <f t="shared" si="13"/>
        <v/>
      </c>
      <c r="T485" s="43"/>
      <c r="U485" s="41"/>
      <c r="V485" s="12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</row>
    <row r="486" spans="1:74" ht="19">
      <c r="A486" s="14">
        <v>483</v>
      </c>
      <c r="B486" s="37"/>
      <c r="C486" s="40"/>
      <c r="D486" s="41"/>
      <c r="E486" s="15" t="s">
        <v>10</v>
      </c>
      <c r="F486" s="43"/>
      <c r="G486" s="41"/>
      <c r="H486" s="16" t="str">
        <f t="shared" si="14"/>
        <v/>
      </c>
      <c r="I486" s="43"/>
      <c r="J486" s="17" t="str">
        <f t="shared" si="8"/>
        <v/>
      </c>
      <c r="K486" s="14" t="str">
        <f t="shared" si="9"/>
        <v/>
      </c>
      <c r="L486" s="18" t="str">
        <f>IF(K486="","",K486/SUMMARY!$D$1)</f>
        <v/>
      </c>
      <c r="M486" s="43"/>
      <c r="N486" s="19" t="str">
        <f t="shared" si="10"/>
        <v/>
      </c>
      <c r="O486" s="14" t="str">
        <f t="shared" si="11"/>
        <v/>
      </c>
      <c r="P486" s="33" t="str">
        <f t="shared" si="15"/>
        <v/>
      </c>
      <c r="Q486" s="43"/>
      <c r="R486" s="19" t="str">
        <f t="shared" si="12"/>
        <v/>
      </c>
      <c r="S486" s="93" t="str">
        <f t="shared" si="13"/>
        <v/>
      </c>
      <c r="T486" s="43"/>
      <c r="U486" s="41"/>
      <c r="V486" s="12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</row>
    <row r="487" spans="1:74" ht="19">
      <c r="A487" s="14">
        <v>484</v>
      </c>
      <c r="B487" s="37"/>
      <c r="C487" s="40"/>
      <c r="D487" s="41"/>
      <c r="E487" s="15" t="s">
        <v>10</v>
      </c>
      <c r="F487" s="43"/>
      <c r="G487" s="41"/>
      <c r="H487" s="16" t="str">
        <f t="shared" si="14"/>
        <v/>
      </c>
      <c r="I487" s="43"/>
      <c r="J487" s="17" t="str">
        <f t="shared" si="8"/>
        <v/>
      </c>
      <c r="K487" s="14" t="str">
        <f t="shared" si="9"/>
        <v/>
      </c>
      <c r="L487" s="18" t="str">
        <f>IF(K487="","",K487/SUMMARY!$D$1)</f>
        <v/>
      </c>
      <c r="M487" s="43"/>
      <c r="N487" s="19" t="str">
        <f t="shared" si="10"/>
        <v/>
      </c>
      <c r="O487" s="14" t="str">
        <f t="shared" si="11"/>
        <v/>
      </c>
      <c r="P487" s="33" t="str">
        <f t="shared" si="15"/>
        <v/>
      </c>
      <c r="Q487" s="43"/>
      <c r="R487" s="19" t="str">
        <f t="shared" si="12"/>
        <v/>
      </c>
      <c r="S487" s="93" t="str">
        <f t="shared" si="13"/>
        <v/>
      </c>
      <c r="T487" s="43"/>
      <c r="U487" s="41"/>
      <c r="V487" s="12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</row>
    <row r="488" spans="1:74" ht="19">
      <c r="A488" s="14">
        <v>485</v>
      </c>
      <c r="B488" s="37"/>
      <c r="C488" s="40"/>
      <c r="D488" s="41"/>
      <c r="E488" s="15" t="s">
        <v>10</v>
      </c>
      <c r="F488" s="43"/>
      <c r="G488" s="41"/>
      <c r="H488" s="16" t="str">
        <f t="shared" si="14"/>
        <v/>
      </c>
      <c r="I488" s="43"/>
      <c r="J488" s="17" t="str">
        <f t="shared" si="8"/>
        <v/>
      </c>
      <c r="K488" s="14" t="str">
        <f t="shared" si="9"/>
        <v/>
      </c>
      <c r="L488" s="18" t="str">
        <f>IF(K488="","",K488/SUMMARY!$D$1)</f>
        <v/>
      </c>
      <c r="M488" s="43"/>
      <c r="N488" s="19" t="str">
        <f t="shared" si="10"/>
        <v/>
      </c>
      <c r="O488" s="14" t="str">
        <f t="shared" si="11"/>
        <v/>
      </c>
      <c r="P488" s="33" t="str">
        <f t="shared" si="15"/>
        <v/>
      </c>
      <c r="Q488" s="43"/>
      <c r="R488" s="19" t="str">
        <f t="shared" si="12"/>
        <v/>
      </c>
      <c r="S488" s="93" t="str">
        <f t="shared" si="13"/>
        <v/>
      </c>
      <c r="T488" s="43"/>
      <c r="U488" s="41"/>
      <c r="V488" s="12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</row>
    <row r="489" spans="1:74" ht="19">
      <c r="A489" s="14">
        <v>486</v>
      </c>
      <c r="B489" s="37"/>
      <c r="C489" s="40"/>
      <c r="D489" s="41"/>
      <c r="E489" s="15" t="s">
        <v>10</v>
      </c>
      <c r="F489" s="43"/>
      <c r="G489" s="41"/>
      <c r="H489" s="16" t="str">
        <f t="shared" si="14"/>
        <v/>
      </c>
      <c r="I489" s="43"/>
      <c r="J489" s="17" t="str">
        <f t="shared" si="8"/>
        <v/>
      </c>
      <c r="K489" s="14" t="str">
        <f t="shared" si="9"/>
        <v/>
      </c>
      <c r="L489" s="18" t="str">
        <f>IF(K489="","",K489/SUMMARY!$D$1)</f>
        <v/>
      </c>
      <c r="M489" s="43"/>
      <c r="N489" s="19" t="str">
        <f t="shared" si="10"/>
        <v/>
      </c>
      <c r="O489" s="14" t="str">
        <f t="shared" si="11"/>
        <v/>
      </c>
      <c r="P489" s="33" t="str">
        <f t="shared" si="15"/>
        <v/>
      </c>
      <c r="Q489" s="43"/>
      <c r="R489" s="19" t="str">
        <f t="shared" si="12"/>
        <v/>
      </c>
      <c r="S489" s="93" t="str">
        <f t="shared" si="13"/>
        <v/>
      </c>
      <c r="T489" s="43"/>
      <c r="U489" s="41"/>
      <c r="V489" s="12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</row>
    <row r="490" spans="1:74" ht="19">
      <c r="A490" s="14">
        <v>487</v>
      </c>
      <c r="B490" s="37"/>
      <c r="C490" s="40"/>
      <c r="D490" s="41"/>
      <c r="E490" s="15" t="s">
        <v>10</v>
      </c>
      <c r="F490" s="43"/>
      <c r="G490" s="41"/>
      <c r="H490" s="16" t="str">
        <f t="shared" si="14"/>
        <v/>
      </c>
      <c r="I490" s="43"/>
      <c r="J490" s="17" t="str">
        <f t="shared" si="8"/>
        <v/>
      </c>
      <c r="K490" s="14" t="str">
        <f t="shared" si="9"/>
        <v/>
      </c>
      <c r="L490" s="18" t="str">
        <f>IF(K490="","",K490/SUMMARY!$D$1)</f>
        <v/>
      </c>
      <c r="M490" s="43"/>
      <c r="N490" s="19" t="str">
        <f t="shared" si="10"/>
        <v/>
      </c>
      <c r="O490" s="14" t="str">
        <f t="shared" si="11"/>
        <v/>
      </c>
      <c r="P490" s="33" t="str">
        <f t="shared" si="15"/>
        <v/>
      </c>
      <c r="Q490" s="43"/>
      <c r="R490" s="19" t="str">
        <f t="shared" si="12"/>
        <v/>
      </c>
      <c r="S490" s="93" t="str">
        <f t="shared" si="13"/>
        <v/>
      </c>
      <c r="T490" s="43"/>
      <c r="U490" s="41"/>
      <c r="V490" s="12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</row>
    <row r="491" spans="1:74" ht="19">
      <c r="A491" s="14">
        <v>488</v>
      </c>
      <c r="B491" s="37"/>
      <c r="C491" s="40"/>
      <c r="D491" s="41"/>
      <c r="E491" s="15" t="s">
        <v>10</v>
      </c>
      <c r="F491" s="43"/>
      <c r="G491" s="41"/>
      <c r="H491" s="16" t="str">
        <f t="shared" si="14"/>
        <v/>
      </c>
      <c r="I491" s="43"/>
      <c r="J491" s="17" t="str">
        <f t="shared" si="8"/>
        <v/>
      </c>
      <c r="K491" s="14" t="str">
        <f t="shared" si="9"/>
        <v/>
      </c>
      <c r="L491" s="18" t="str">
        <f>IF(K491="","",K491/SUMMARY!$D$1)</f>
        <v/>
      </c>
      <c r="M491" s="43"/>
      <c r="N491" s="19" t="str">
        <f t="shared" si="10"/>
        <v/>
      </c>
      <c r="O491" s="14" t="str">
        <f t="shared" si="11"/>
        <v/>
      </c>
      <c r="P491" s="33" t="str">
        <f t="shared" si="15"/>
        <v/>
      </c>
      <c r="Q491" s="43"/>
      <c r="R491" s="19" t="str">
        <f t="shared" si="12"/>
        <v/>
      </c>
      <c r="S491" s="93" t="str">
        <f t="shared" si="13"/>
        <v/>
      </c>
      <c r="T491" s="43"/>
      <c r="U491" s="41"/>
      <c r="V491" s="12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</row>
    <row r="492" spans="1:74" ht="19">
      <c r="A492" s="14">
        <v>489</v>
      </c>
      <c r="B492" s="37"/>
      <c r="C492" s="40"/>
      <c r="D492" s="41"/>
      <c r="E492" s="15" t="s">
        <v>10</v>
      </c>
      <c r="F492" s="43"/>
      <c r="G492" s="41"/>
      <c r="H492" s="16" t="str">
        <f t="shared" si="14"/>
        <v/>
      </c>
      <c r="I492" s="43"/>
      <c r="J492" s="17" t="str">
        <f t="shared" si="8"/>
        <v/>
      </c>
      <c r="K492" s="14" t="str">
        <f t="shared" si="9"/>
        <v/>
      </c>
      <c r="L492" s="18" t="str">
        <f>IF(K492="","",K492/SUMMARY!$D$1)</f>
        <v/>
      </c>
      <c r="M492" s="43"/>
      <c r="N492" s="19" t="str">
        <f t="shared" si="10"/>
        <v/>
      </c>
      <c r="O492" s="14" t="str">
        <f t="shared" si="11"/>
        <v/>
      </c>
      <c r="P492" s="33" t="str">
        <f t="shared" si="15"/>
        <v/>
      </c>
      <c r="Q492" s="43"/>
      <c r="R492" s="19" t="str">
        <f t="shared" si="12"/>
        <v/>
      </c>
      <c r="S492" s="93" t="str">
        <f t="shared" si="13"/>
        <v/>
      </c>
      <c r="T492" s="43"/>
      <c r="U492" s="41"/>
      <c r="V492" s="12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</row>
    <row r="493" spans="1:74" ht="19">
      <c r="A493" s="14">
        <v>490</v>
      </c>
      <c r="B493" s="37"/>
      <c r="C493" s="40"/>
      <c r="D493" s="41"/>
      <c r="E493" s="15" t="s">
        <v>10</v>
      </c>
      <c r="F493" s="43"/>
      <c r="G493" s="41"/>
      <c r="H493" s="16" t="str">
        <f t="shared" si="14"/>
        <v/>
      </c>
      <c r="I493" s="43"/>
      <c r="J493" s="17" t="str">
        <f t="shared" si="8"/>
        <v/>
      </c>
      <c r="K493" s="14" t="str">
        <f t="shared" si="9"/>
        <v/>
      </c>
      <c r="L493" s="18" t="str">
        <f>IF(K493="","",K493/SUMMARY!$D$1)</f>
        <v/>
      </c>
      <c r="M493" s="43"/>
      <c r="N493" s="19" t="str">
        <f t="shared" si="10"/>
        <v/>
      </c>
      <c r="O493" s="14" t="str">
        <f t="shared" si="11"/>
        <v/>
      </c>
      <c r="P493" s="33" t="str">
        <f t="shared" si="15"/>
        <v/>
      </c>
      <c r="Q493" s="43"/>
      <c r="R493" s="19" t="str">
        <f t="shared" si="12"/>
        <v/>
      </c>
      <c r="S493" s="93" t="str">
        <f t="shared" si="13"/>
        <v/>
      </c>
      <c r="T493" s="43"/>
      <c r="U493" s="41"/>
      <c r="V493" s="12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</row>
    <row r="494" spans="1:74" ht="19">
      <c r="A494" s="14">
        <v>491</v>
      </c>
      <c r="B494" s="37"/>
      <c r="C494" s="40"/>
      <c r="D494" s="41"/>
      <c r="E494" s="15" t="s">
        <v>10</v>
      </c>
      <c r="F494" s="43"/>
      <c r="G494" s="41"/>
      <c r="H494" s="16" t="str">
        <f t="shared" si="14"/>
        <v/>
      </c>
      <c r="I494" s="43"/>
      <c r="J494" s="17" t="str">
        <f t="shared" si="8"/>
        <v/>
      </c>
      <c r="K494" s="14" t="str">
        <f t="shared" si="9"/>
        <v/>
      </c>
      <c r="L494" s="18" t="str">
        <f>IF(K494="","",K494/SUMMARY!$D$1)</f>
        <v/>
      </c>
      <c r="M494" s="43"/>
      <c r="N494" s="19" t="str">
        <f t="shared" si="10"/>
        <v/>
      </c>
      <c r="O494" s="14" t="str">
        <f t="shared" si="11"/>
        <v/>
      </c>
      <c r="P494" s="33" t="str">
        <f t="shared" si="15"/>
        <v/>
      </c>
      <c r="Q494" s="43"/>
      <c r="R494" s="19" t="str">
        <f t="shared" si="12"/>
        <v/>
      </c>
      <c r="S494" s="93" t="str">
        <f t="shared" si="13"/>
        <v/>
      </c>
      <c r="T494" s="43"/>
      <c r="U494" s="41"/>
      <c r="V494" s="12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</row>
    <row r="495" spans="1:74" ht="19">
      <c r="A495" s="14">
        <v>492</v>
      </c>
      <c r="B495" s="37"/>
      <c r="C495" s="40"/>
      <c r="D495" s="41"/>
      <c r="E495" s="15" t="s">
        <v>10</v>
      </c>
      <c r="F495" s="43"/>
      <c r="G495" s="41"/>
      <c r="H495" s="16" t="str">
        <f t="shared" si="14"/>
        <v/>
      </c>
      <c r="I495" s="43"/>
      <c r="J495" s="17" t="str">
        <f t="shared" si="8"/>
        <v/>
      </c>
      <c r="K495" s="14" t="str">
        <f t="shared" si="9"/>
        <v/>
      </c>
      <c r="L495" s="18" t="str">
        <f>IF(K495="","",K495/SUMMARY!$D$1)</f>
        <v/>
      </c>
      <c r="M495" s="43"/>
      <c r="N495" s="19" t="str">
        <f t="shared" si="10"/>
        <v/>
      </c>
      <c r="O495" s="14" t="str">
        <f t="shared" si="11"/>
        <v/>
      </c>
      <c r="P495" s="33" t="str">
        <f t="shared" si="15"/>
        <v/>
      </c>
      <c r="Q495" s="43"/>
      <c r="R495" s="19" t="str">
        <f t="shared" si="12"/>
        <v/>
      </c>
      <c r="S495" s="93" t="str">
        <f t="shared" si="13"/>
        <v/>
      </c>
      <c r="T495" s="43"/>
      <c r="U495" s="41"/>
      <c r="V495" s="12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</row>
    <row r="496" spans="1:74" ht="19">
      <c r="A496" s="14">
        <v>493</v>
      </c>
      <c r="B496" s="37"/>
      <c r="C496" s="40"/>
      <c r="D496" s="41"/>
      <c r="E496" s="15" t="s">
        <v>10</v>
      </c>
      <c r="F496" s="43"/>
      <c r="G496" s="41"/>
      <c r="H496" s="16" t="str">
        <f t="shared" si="14"/>
        <v/>
      </c>
      <c r="I496" s="43"/>
      <c r="J496" s="17" t="str">
        <f t="shared" si="8"/>
        <v/>
      </c>
      <c r="K496" s="14" t="str">
        <f t="shared" si="9"/>
        <v/>
      </c>
      <c r="L496" s="18" t="str">
        <f>IF(K496="","",K496/SUMMARY!$D$1)</f>
        <v/>
      </c>
      <c r="M496" s="43"/>
      <c r="N496" s="19" t="str">
        <f t="shared" si="10"/>
        <v/>
      </c>
      <c r="O496" s="14" t="str">
        <f t="shared" si="11"/>
        <v/>
      </c>
      <c r="P496" s="33" t="str">
        <f t="shared" si="15"/>
        <v/>
      </c>
      <c r="Q496" s="43"/>
      <c r="R496" s="19" t="str">
        <f t="shared" si="12"/>
        <v/>
      </c>
      <c r="S496" s="93" t="str">
        <f t="shared" si="13"/>
        <v/>
      </c>
      <c r="T496" s="43"/>
      <c r="U496" s="41"/>
      <c r="V496" s="12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</row>
    <row r="497" spans="1:74" ht="19">
      <c r="A497" s="14">
        <v>494</v>
      </c>
      <c r="B497" s="37"/>
      <c r="C497" s="40"/>
      <c r="D497" s="41"/>
      <c r="E497" s="15" t="s">
        <v>10</v>
      </c>
      <c r="F497" s="43"/>
      <c r="G497" s="41"/>
      <c r="H497" s="16" t="str">
        <f t="shared" si="14"/>
        <v/>
      </c>
      <c r="I497" s="43"/>
      <c r="J497" s="17" t="str">
        <f t="shared" si="8"/>
        <v/>
      </c>
      <c r="K497" s="14" t="str">
        <f t="shared" si="9"/>
        <v/>
      </c>
      <c r="L497" s="18" t="str">
        <f>IF(K497="","",K497/SUMMARY!$D$1)</f>
        <v/>
      </c>
      <c r="M497" s="43"/>
      <c r="N497" s="19" t="str">
        <f t="shared" si="10"/>
        <v/>
      </c>
      <c r="O497" s="14" t="str">
        <f t="shared" si="11"/>
        <v/>
      </c>
      <c r="P497" s="33" t="str">
        <f t="shared" si="15"/>
        <v/>
      </c>
      <c r="Q497" s="43"/>
      <c r="R497" s="19" t="str">
        <f t="shared" si="12"/>
        <v/>
      </c>
      <c r="S497" s="93" t="str">
        <f t="shared" si="13"/>
        <v/>
      </c>
      <c r="T497" s="43"/>
      <c r="U497" s="41"/>
      <c r="V497" s="12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  <c r="BT497" s="78"/>
      <c r="BU497" s="78"/>
      <c r="BV497" s="78"/>
    </row>
    <row r="498" spans="1:74" ht="19">
      <c r="A498" s="14">
        <v>495</v>
      </c>
      <c r="B498" s="37"/>
      <c r="C498" s="40"/>
      <c r="D498" s="41"/>
      <c r="E498" s="15" t="s">
        <v>10</v>
      </c>
      <c r="F498" s="43"/>
      <c r="G498" s="41"/>
      <c r="H498" s="16" t="str">
        <f t="shared" si="14"/>
        <v/>
      </c>
      <c r="I498" s="43"/>
      <c r="J498" s="17" t="str">
        <f t="shared" si="8"/>
        <v/>
      </c>
      <c r="K498" s="14" t="str">
        <f t="shared" si="9"/>
        <v/>
      </c>
      <c r="L498" s="18" t="str">
        <f>IF(K498="","",K498/SUMMARY!$D$1)</f>
        <v/>
      </c>
      <c r="M498" s="43"/>
      <c r="N498" s="19" t="str">
        <f t="shared" si="10"/>
        <v/>
      </c>
      <c r="O498" s="14" t="str">
        <f t="shared" si="11"/>
        <v/>
      </c>
      <c r="P498" s="33" t="str">
        <f t="shared" si="15"/>
        <v/>
      </c>
      <c r="Q498" s="43"/>
      <c r="R498" s="19" t="str">
        <f t="shared" si="12"/>
        <v/>
      </c>
      <c r="S498" s="93" t="str">
        <f t="shared" si="13"/>
        <v/>
      </c>
      <c r="T498" s="43"/>
      <c r="U498" s="41"/>
      <c r="V498" s="12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  <c r="BT498" s="78"/>
      <c r="BU498" s="78"/>
      <c r="BV498" s="78"/>
    </row>
    <row r="499" spans="1:74" ht="19">
      <c r="A499" s="14">
        <v>496</v>
      </c>
      <c r="B499" s="37"/>
      <c r="C499" s="40"/>
      <c r="D499" s="41"/>
      <c r="E499" s="15" t="s">
        <v>10</v>
      </c>
      <c r="F499" s="43"/>
      <c r="G499" s="41"/>
      <c r="H499" s="16" t="str">
        <f t="shared" si="14"/>
        <v/>
      </c>
      <c r="I499" s="43"/>
      <c r="J499" s="17" t="str">
        <f t="shared" si="8"/>
        <v/>
      </c>
      <c r="K499" s="14" t="str">
        <f t="shared" si="9"/>
        <v/>
      </c>
      <c r="L499" s="18" t="str">
        <f>IF(K499="","",K499/SUMMARY!$D$1)</f>
        <v/>
      </c>
      <c r="M499" s="43"/>
      <c r="N499" s="19" t="str">
        <f t="shared" si="10"/>
        <v/>
      </c>
      <c r="O499" s="14" t="str">
        <f t="shared" si="11"/>
        <v/>
      </c>
      <c r="P499" s="33" t="str">
        <f t="shared" si="15"/>
        <v/>
      </c>
      <c r="Q499" s="43"/>
      <c r="R499" s="19" t="str">
        <f t="shared" si="12"/>
        <v/>
      </c>
      <c r="S499" s="93" t="str">
        <f t="shared" si="13"/>
        <v/>
      </c>
      <c r="T499" s="43"/>
      <c r="U499" s="41"/>
      <c r="V499" s="12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</row>
    <row r="500" spans="1:74" ht="19">
      <c r="A500" s="14">
        <v>497</v>
      </c>
      <c r="B500" s="37"/>
      <c r="C500" s="40"/>
      <c r="D500" s="41"/>
      <c r="E500" s="15" t="s">
        <v>10</v>
      </c>
      <c r="F500" s="43"/>
      <c r="G500" s="41"/>
      <c r="H500" s="16" t="str">
        <f t="shared" si="14"/>
        <v/>
      </c>
      <c r="I500" s="43"/>
      <c r="J500" s="17" t="str">
        <f t="shared" si="8"/>
        <v/>
      </c>
      <c r="K500" s="14" t="str">
        <f t="shared" si="9"/>
        <v/>
      </c>
      <c r="L500" s="18" t="str">
        <f>IF(K500="","",K500/SUMMARY!$D$1)</f>
        <v/>
      </c>
      <c r="M500" s="43"/>
      <c r="N500" s="19" t="str">
        <f t="shared" si="10"/>
        <v/>
      </c>
      <c r="O500" s="14" t="str">
        <f t="shared" si="11"/>
        <v/>
      </c>
      <c r="P500" s="33" t="str">
        <f t="shared" si="15"/>
        <v/>
      </c>
      <c r="Q500" s="43"/>
      <c r="R500" s="19" t="str">
        <f t="shared" si="12"/>
        <v/>
      </c>
      <c r="S500" s="93" t="str">
        <f t="shared" si="13"/>
        <v/>
      </c>
      <c r="T500" s="43"/>
      <c r="U500" s="41"/>
      <c r="V500" s="12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  <c r="BT500" s="78"/>
      <c r="BU500" s="78"/>
      <c r="BV500" s="78"/>
    </row>
    <row r="501" spans="1:74" ht="19">
      <c r="A501" s="14">
        <v>498</v>
      </c>
      <c r="B501" s="37"/>
      <c r="C501" s="40"/>
      <c r="D501" s="41"/>
      <c r="E501" s="15" t="s">
        <v>10</v>
      </c>
      <c r="F501" s="43"/>
      <c r="G501" s="41"/>
      <c r="H501" s="16" t="str">
        <f t="shared" si="14"/>
        <v/>
      </c>
      <c r="I501" s="43"/>
      <c r="J501" s="17" t="str">
        <f t="shared" si="8"/>
        <v/>
      </c>
      <c r="K501" s="14" t="str">
        <f t="shared" si="9"/>
        <v/>
      </c>
      <c r="L501" s="18" t="str">
        <f>IF(K501="","",K501/SUMMARY!$D$1)</f>
        <v/>
      </c>
      <c r="M501" s="43"/>
      <c r="N501" s="19" t="str">
        <f t="shared" si="10"/>
        <v/>
      </c>
      <c r="O501" s="14" t="str">
        <f t="shared" si="11"/>
        <v/>
      </c>
      <c r="P501" s="33" t="str">
        <f t="shared" si="15"/>
        <v/>
      </c>
      <c r="Q501" s="43"/>
      <c r="R501" s="19" t="str">
        <f t="shared" si="12"/>
        <v/>
      </c>
      <c r="S501" s="93" t="str">
        <f t="shared" si="13"/>
        <v/>
      </c>
      <c r="T501" s="43"/>
      <c r="U501" s="41"/>
      <c r="V501" s="12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  <c r="BT501" s="78"/>
      <c r="BU501" s="78"/>
      <c r="BV501" s="78"/>
    </row>
    <row r="502" spans="1:74" ht="19">
      <c r="A502" s="14">
        <v>499</v>
      </c>
      <c r="B502" s="37"/>
      <c r="C502" s="40"/>
      <c r="D502" s="41"/>
      <c r="E502" s="15" t="s">
        <v>10</v>
      </c>
      <c r="F502" s="43"/>
      <c r="G502" s="41"/>
      <c r="H502" s="16" t="str">
        <f t="shared" si="14"/>
        <v/>
      </c>
      <c r="I502" s="43"/>
      <c r="J502" s="17" t="str">
        <f t="shared" si="8"/>
        <v/>
      </c>
      <c r="K502" s="14" t="str">
        <f t="shared" si="9"/>
        <v/>
      </c>
      <c r="L502" s="18" t="str">
        <f>IF(K502="","",K502/SUMMARY!$D$1)</f>
        <v/>
      </c>
      <c r="M502" s="43"/>
      <c r="N502" s="19" t="str">
        <f t="shared" si="10"/>
        <v/>
      </c>
      <c r="O502" s="14" t="str">
        <f t="shared" si="11"/>
        <v/>
      </c>
      <c r="P502" s="33" t="str">
        <f t="shared" si="15"/>
        <v/>
      </c>
      <c r="Q502" s="43"/>
      <c r="R502" s="19" t="str">
        <f t="shared" si="12"/>
        <v/>
      </c>
      <c r="S502" s="93" t="str">
        <f t="shared" si="13"/>
        <v/>
      </c>
      <c r="T502" s="43"/>
      <c r="U502" s="41"/>
      <c r="V502" s="12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</row>
    <row r="503" spans="1:74" ht="19">
      <c r="A503" s="14">
        <v>500</v>
      </c>
      <c r="B503" s="37"/>
      <c r="C503" s="40"/>
      <c r="D503" s="41"/>
      <c r="E503" s="15" t="s">
        <v>10</v>
      </c>
      <c r="F503" s="43"/>
      <c r="G503" s="41"/>
      <c r="H503" s="16" t="str">
        <f t="shared" si="14"/>
        <v/>
      </c>
      <c r="I503" s="43"/>
      <c r="J503" s="17" t="str">
        <f t="shared" si="8"/>
        <v/>
      </c>
      <c r="K503" s="14" t="str">
        <f t="shared" si="9"/>
        <v/>
      </c>
      <c r="L503" s="18" t="str">
        <f>IF(K503="","",K503/SUMMARY!$D$1)</f>
        <v/>
      </c>
      <c r="M503" s="43"/>
      <c r="N503" s="19" t="str">
        <f t="shared" si="10"/>
        <v/>
      </c>
      <c r="O503" s="14" t="str">
        <f t="shared" si="11"/>
        <v/>
      </c>
      <c r="P503" s="33" t="str">
        <f t="shared" si="15"/>
        <v/>
      </c>
      <c r="Q503" s="43"/>
      <c r="R503" s="19" t="str">
        <f t="shared" si="12"/>
        <v/>
      </c>
      <c r="S503" s="93" t="str">
        <f t="shared" si="13"/>
        <v/>
      </c>
      <c r="T503" s="43"/>
      <c r="U503" s="41"/>
      <c r="V503" s="12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</row>
    <row r="504" spans="1:74" ht="19">
      <c r="A504" s="9"/>
      <c r="B504" s="38"/>
      <c r="C504" s="20"/>
      <c r="D504" s="9"/>
      <c r="E504" s="42"/>
      <c r="F504" s="10"/>
      <c r="G504" s="9"/>
      <c r="H504" s="21" t="str">
        <f>IF(F504=0,"",IF(Q504=0,F504*G504,0))</f>
        <v/>
      </c>
      <c r="I504" s="10"/>
      <c r="J504" s="10"/>
      <c r="K504" s="9"/>
      <c r="L504" s="22"/>
      <c r="M504" s="45"/>
      <c r="N504" s="11"/>
      <c r="O504" s="9"/>
      <c r="P504" s="34"/>
      <c r="Q504" s="45"/>
      <c r="R504" s="11"/>
      <c r="S504" s="94" t="str">
        <f t="shared" si="13"/>
        <v/>
      </c>
      <c r="T504" s="45"/>
      <c r="U504" s="48"/>
      <c r="V504" s="12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</row>
    <row r="505" spans="1:74" ht="19">
      <c r="A505" s="9"/>
      <c r="B505" s="38"/>
      <c r="C505" s="20"/>
      <c r="D505" s="9"/>
      <c r="E505" s="42"/>
      <c r="F505" s="10"/>
      <c r="G505" s="9"/>
      <c r="H505" s="21"/>
      <c r="I505" s="10"/>
      <c r="J505" s="10"/>
      <c r="K505" s="9"/>
      <c r="L505" s="22"/>
      <c r="M505" s="45"/>
      <c r="N505" s="11"/>
      <c r="O505" s="9"/>
      <c r="P505" s="34"/>
      <c r="Q505" s="45"/>
      <c r="R505" s="11"/>
      <c r="S505" s="94"/>
      <c r="T505" s="45"/>
      <c r="U505" s="48"/>
      <c r="V505" s="12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  <c r="BT505" s="78"/>
      <c r="BU505" s="78"/>
      <c r="BV505" s="78"/>
    </row>
    <row r="506" spans="1:74" ht="19">
      <c r="A506" s="66"/>
      <c r="B506" s="67"/>
      <c r="C506" s="68"/>
      <c r="D506" s="66"/>
      <c r="E506" s="69"/>
      <c r="F506" s="70"/>
      <c r="G506" s="66"/>
      <c r="H506" s="71"/>
      <c r="I506" s="70"/>
      <c r="J506" s="70"/>
      <c r="K506" s="66"/>
      <c r="L506" s="72"/>
      <c r="M506" s="73"/>
      <c r="N506" s="74"/>
      <c r="O506" s="66"/>
      <c r="P506" s="75"/>
      <c r="Q506" s="73"/>
      <c r="R506" s="74"/>
      <c r="S506" s="95"/>
      <c r="T506" s="73"/>
      <c r="U506" s="76"/>
      <c r="V506" s="77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</row>
    <row r="507" spans="1:74" s="84" customFormat="1" ht="19">
      <c r="A507" s="78"/>
      <c r="B507" s="79"/>
      <c r="C507" s="80"/>
      <c r="D507" s="78"/>
      <c r="E507" s="78"/>
      <c r="F507" s="78"/>
      <c r="G507" s="78"/>
      <c r="H507" s="78"/>
      <c r="I507" s="78"/>
      <c r="J507" s="78"/>
      <c r="K507" s="78"/>
      <c r="L507" s="81"/>
      <c r="M507" s="82"/>
      <c r="N507" s="81"/>
      <c r="O507" s="78"/>
      <c r="P507" s="83"/>
      <c r="Q507" s="82"/>
      <c r="R507" s="81"/>
      <c r="S507" s="96"/>
      <c r="T507" s="82"/>
      <c r="U507" s="82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</row>
    <row r="508" spans="1:74" s="84" customFormat="1" ht="19">
      <c r="A508" s="78"/>
      <c r="B508" s="79"/>
      <c r="C508" s="80"/>
      <c r="D508" s="78"/>
      <c r="E508" s="78"/>
      <c r="F508" s="78"/>
      <c r="G508" s="78"/>
      <c r="H508" s="78"/>
      <c r="I508" s="78"/>
      <c r="J508" s="78"/>
      <c r="K508" s="78"/>
      <c r="L508" s="81"/>
      <c r="M508" s="82"/>
      <c r="N508" s="81"/>
      <c r="O508" s="78"/>
      <c r="P508" s="83"/>
      <c r="Q508" s="82"/>
      <c r="R508" s="81"/>
      <c r="S508" s="96"/>
      <c r="T508" s="82"/>
      <c r="U508" s="82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  <c r="BT508" s="78"/>
      <c r="BU508" s="78"/>
      <c r="BV508" s="78"/>
    </row>
    <row r="509" spans="1:74" s="84" customFormat="1" ht="19">
      <c r="A509" s="78"/>
      <c r="B509" s="79"/>
      <c r="C509" s="80"/>
      <c r="D509" s="78"/>
      <c r="E509" s="78"/>
      <c r="F509" s="78"/>
      <c r="G509" s="78"/>
      <c r="H509" s="78"/>
      <c r="I509" s="78"/>
      <c r="J509" s="78"/>
      <c r="K509" s="78"/>
      <c r="L509" s="81"/>
      <c r="M509" s="82"/>
      <c r="N509" s="81"/>
      <c r="O509" s="78"/>
      <c r="P509" s="83"/>
      <c r="Q509" s="82"/>
      <c r="R509" s="81"/>
      <c r="S509" s="96"/>
      <c r="T509" s="82"/>
      <c r="U509" s="82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</row>
    <row r="510" spans="1:74" s="84" customFormat="1" ht="19">
      <c r="A510" s="78"/>
      <c r="B510" s="79"/>
      <c r="C510" s="80"/>
      <c r="D510" s="78"/>
      <c r="E510" s="78"/>
      <c r="F510" s="78"/>
      <c r="G510" s="78"/>
      <c r="H510" s="78"/>
      <c r="I510" s="78"/>
      <c r="J510" s="78"/>
      <c r="K510" s="78"/>
      <c r="L510" s="81"/>
      <c r="M510" s="82"/>
      <c r="N510" s="81"/>
      <c r="O510" s="78"/>
      <c r="P510" s="83"/>
      <c r="Q510" s="82"/>
      <c r="R510" s="81"/>
      <c r="S510" s="96"/>
      <c r="T510" s="82"/>
      <c r="U510" s="82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</row>
    <row r="511" spans="1:74" s="84" customFormat="1" ht="19">
      <c r="A511" s="78"/>
      <c r="B511" s="79"/>
      <c r="C511" s="80"/>
      <c r="D511" s="78"/>
      <c r="E511" s="78"/>
      <c r="F511" s="78"/>
      <c r="G511" s="78"/>
      <c r="H511" s="78"/>
      <c r="I511" s="78"/>
      <c r="J511" s="78"/>
      <c r="K511" s="78"/>
      <c r="L511" s="81"/>
      <c r="M511" s="82"/>
      <c r="N511" s="81"/>
      <c r="O511" s="78"/>
      <c r="P511" s="83"/>
      <c r="Q511" s="82"/>
      <c r="R511" s="81"/>
      <c r="S511" s="96"/>
      <c r="T511" s="82"/>
      <c r="U511" s="82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</row>
    <row r="512" spans="1:74" s="84" customFormat="1" ht="19">
      <c r="A512" s="78"/>
      <c r="B512" s="79"/>
      <c r="C512" s="80"/>
      <c r="D512" s="78"/>
      <c r="E512" s="78"/>
      <c r="F512" s="78"/>
      <c r="G512" s="78"/>
      <c r="H512" s="78"/>
      <c r="I512" s="78"/>
      <c r="J512" s="78"/>
      <c r="K512" s="78"/>
      <c r="L512" s="81"/>
      <c r="M512" s="82"/>
      <c r="N512" s="81"/>
      <c r="O512" s="78"/>
      <c r="P512" s="83"/>
      <c r="Q512" s="82"/>
      <c r="R512" s="81"/>
      <c r="S512" s="96"/>
      <c r="T512" s="82"/>
      <c r="U512" s="82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</row>
    <row r="513" spans="1:74" s="84" customFormat="1" ht="19">
      <c r="A513" s="78"/>
      <c r="B513" s="79"/>
      <c r="C513" s="80"/>
      <c r="D513" s="78"/>
      <c r="E513" s="78"/>
      <c r="F513" s="78"/>
      <c r="G513" s="78"/>
      <c r="H513" s="78"/>
      <c r="I513" s="78"/>
      <c r="J513" s="78"/>
      <c r="K513" s="78"/>
      <c r="L513" s="81"/>
      <c r="M513" s="82"/>
      <c r="N513" s="81"/>
      <c r="O513" s="78"/>
      <c r="P513" s="83"/>
      <c r="Q513" s="82"/>
      <c r="R513" s="81"/>
      <c r="S513" s="96"/>
      <c r="T513" s="82"/>
      <c r="U513" s="82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</row>
    <row r="514" spans="1:74" s="84" customFormat="1" ht="19">
      <c r="A514" s="78"/>
      <c r="B514" s="79"/>
      <c r="C514" s="80"/>
      <c r="D514" s="78"/>
      <c r="E514" s="78"/>
      <c r="F514" s="78"/>
      <c r="G514" s="78"/>
      <c r="H514" s="78"/>
      <c r="I514" s="78"/>
      <c r="J514" s="78"/>
      <c r="K514" s="78"/>
      <c r="L514" s="81"/>
      <c r="M514" s="82"/>
      <c r="N514" s="81"/>
      <c r="O514" s="78"/>
      <c r="P514" s="83"/>
      <c r="Q514" s="82"/>
      <c r="R514" s="81"/>
      <c r="S514" s="96"/>
      <c r="T514" s="82"/>
      <c r="U514" s="82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</row>
    <row r="515" spans="1:74" s="84" customFormat="1" ht="19">
      <c r="A515" s="78"/>
      <c r="B515" s="79"/>
      <c r="C515" s="80"/>
      <c r="D515" s="78"/>
      <c r="E515" s="78"/>
      <c r="F515" s="78"/>
      <c r="G515" s="78"/>
      <c r="H515" s="78"/>
      <c r="I515" s="78"/>
      <c r="J515" s="78"/>
      <c r="K515" s="78"/>
      <c r="L515" s="81"/>
      <c r="M515" s="82"/>
      <c r="N515" s="81"/>
      <c r="O515" s="78"/>
      <c r="P515" s="83"/>
      <c r="Q515" s="82"/>
      <c r="R515" s="81"/>
      <c r="S515" s="96"/>
      <c r="T515" s="82"/>
      <c r="U515" s="82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</row>
    <row r="516" spans="1:74" s="84" customFormat="1" ht="19">
      <c r="A516" s="78"/>
      <c r="B516" s="79"/>
      <c r="C516" s="80"/>
      <c r="D516" s="78"/>
      <c r="E516" s="78"/>
      <c r="F516" s="78"/>
      <c r="G516" s="78"/>
      <c r="H516" s="78"/>
      <c r="I516" s="78"/>
      <c r="J516" s="78"/>
      <c r="K516" s="78"/>
      <c r="L516" s="81"/>
      <c r="M516" s="82"/>
      <c r="N516" s="81"/>
      <c r="O516" s="78"/>
      <c r="P516" s="83"/>
      <c r="Q516" s="82"/>
      <c r="R516" s="81"/>
      <c r="S516" s="96"/>
      <c r="T516" s="82"/>
      <c r="U516" s="82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</row>
    <row r="517" spans="1:74" s="84" customFormat="1" ht="19">
      <c r="A517" s="78"/>
      <c r="B517" s="79"/>
      <c r="C517" s="80"/>
      <c r="D517" s="78"/>
      <c r="E517" s="78"/>
      <c r="F517" s="78"/>
      <c r="G517" s="78"/>
      <c r="H517" s="78"/>
      <c r="I517" s="78"/>
      <c r="J517" s="78"/>
      <c r="K517" s="78"/>
      <c r="L517" s="81"/>
      <c r="M517" s="82"/>
      <c r="N517" s="81"/>
      <c r="O517" s="78"/>
      <c r="P517" s="83"/>
      <c r="Q517" s="82"/>
      <c r="R517" s="81"/>
      <c r="S517" s="96"/>
      <c r="T517" s="82"/>
      <c r="U517" s="82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</row>
    <row r="518" spans="1:74" s="84" customFormat="1" ht="19">
      <c r="A518" s="78"/>
      <c r="B518" s="79"/>
      <c r="C518" s="80"/>
      <c r="D518" s="78"/>
      <c r="E518" s="78"/>
      <c r="F518" s="78"/>
      <c r="G518" s="78"/>
      <c r="H518" s="78"/>
      <c r="I518" s="78"/>
      <c r="J518" s="78"/>
      <c r="K518" s="78"/>
      <c r="L518" s="81"/>
      <c r="M518" s="82"/>
      <c r="N518" s="81"/>
      <c r="O518" s="78"/>
      <c r="P518" s="83"/>
      <c r="Q518" s="82"/>
      <c r="R518" s="81"/>
      <c r="S518" s="96"/>
      <c r="T518" s="82"/>
      <c r="U518" s="82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</row>
    <row r="519" spans="1:74" s="84" customFormat="1" ht="19">
      <c r="A519" s="78"/>
      <c r="B519" s="79"/>
      <c r="C519" s="80"/>
      <c r="D519" s="78"/>
      <c r="E519" s="78"/>
      <c r="F519" s="78"/>
      <c r="G519" s="78"/>
      <c r="H519" s="78"/>
      <c r="I519" s="78"/>
      <c r="J519" s="78"/>
      <c r="K519" s="78"/>
      <c r="L519" s="81"/>
      <c r="M519" s="82"/>
      <c r="N519" s="81"/>
      <c r="O519" s="78"/>
      <c r="P519" s="83"/>
      <c r="Q519" s="82"/>
      <c r="R519" s="81"/>
      <c r="S519" s="96"/>
      <c r="T519" s="82"/>
      <c r="U519" s="82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</row>
    <row r="520" spans="1:74" s="84" customFormat="1" ht="19">
      <c r="A520" s="78"/>
      <c r="B520" s="79"/>
      <c r="C520" s="80"/>
      <c r="D520" s="78"/>
      <c r="E520" s="78"/>
      <c r="F520" s="78"/>
      <c r="G520" s="78"/>
      <c r="H520" s="78"/>
      <c r="I520" s="78"/>
      <c r="J520" s="78"/>
      <c r="K520" s="78"/>
      <c r="L520" s="81"/>
      <c r="M520" s="82"/>
      <c r="N520" s="81"/>
      <c r="O520" s="78"/>
      <c r="P520" s="83"/>
      <c r="Q520" s="82"/>
      <c r="R520" s="81"/>
      <c r="S520" s="96"/>
      <c r="T520" s="82"/>
      <c r="U520" s="82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</row>
    <row r="521" spans="1:74" s="84" customFormat="1" ht="19">
      <c r="A521" s="78"/>
      <c r="B521" s="79"/>
      <c r="C521" s="80"/>
      <c r="D521" s="78"/>
      <c r="E521" s="78"/>
      <c r="F521" s="78"/>
      <c r="G521" s="78"/>
      <c r="H521" s="78"/>
      <c r="I521" s="78"/>
      <c r="J521" s="78"/>
      <c r="K521" s="78"/>
      <c r="L521" s="81"/>
      <c r="M521" s="82"/>
      <c r="N521" s="81"/>
      <c r="O521" s="78"/>
      <c r="P521" s="83"/>
      <c r="Q521" s="82"/>
      <c r="R521" s="81"/>
      <c r="S521" s="96"/>
      <c r="T521" s="82"/>
      <c r="U521" s="82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</row>
    <row r="522" spans="1:74" s="84" customFormat="1" ht="19">
      <c r="A522" s="78"/>
      <c r="B522" s="79"/>
      <c r="C522" s="80"/>
      <c r="D522" s="78"/>
      <c r="E522" s="78"/>
      <c r="F522" s="78"/>
      <c r="G522" s="78"/>
      <c r="H522" s="78"/>
      <c r="I522" s="78"/>
      <c r="J522" s="78"/>
      <c r="K522" s="78"/>
      <c r="L522" s="81"/>
      <c r="M522" s="82"/>
      <c r="N522" s="81"/>
      <c r="O522" s="78"/>
      <c r="P522" s="83"/>
      <c r="Q522" s="82"/>
      <c r="R522" s="81"/>
      <c r="S522" s="96"/>
      <c r="T522" s="82"/>
      <c r="U522" s="82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</row>
    <row r="523" spans="1:74" s="84" customFormat="1" ht="19">
      <c r="A523" s="78"/>
      <c r="B523" s="79"/>
      <c r="C523" s="80"/>
      <c r="D523" s="78"/>
      <c r="E523" s="78"/>
      <c r="F523" s="78"/>
      <c r="G523" s="78"/>
      <c r="H523" s="78"/>
      <c r="I523" s="78"/>
      <c r="J523" s="78"/>
      <c r="K523" s="78"/>
      <c r="L523" s="81"/>
      <c r="M523" s="82"/>
      <c r="N523" s="81"/>
      <c r="O523" s="78"/>
      <c r="P523" s="83"/>
      <c r="Q523" s="82"/>
      <c r="R523" s="81"/>
      <c r="S523" s="96"/>
      <c r="T523" s="82"/>
      <c r="U523" s="82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</row>
    <row r="524" spans="1:74" s="84" customFormat="1" ht="19">
      <c r="A524" s="78"/>
      <c r="B524" s="79"/>
      <c r="C524" s="80"/>
      <c r="D524" s="78"/>
      <c r="E524" s="78"/>
      <c r="F524" s="78"/>
      <c r="G524" s="78"/>
      <c r="H524" s="78"/>
      <c r="I524" s="78"/>
      <c r="J524" s="78"/>
      <c r="K524" s="78"/>
      <c r="L524" s="81"/>
      <c r="M524" s="82"/>
      <c r="N524" s="81"/>
      <c r="O524" s="78"/>
      <c r="P524" s="83"/>
      <c r="Q524" s="82"/>
      <c r="R524" s="81"/>
      <c r="S524" s="96"/>
      <c r="T524" s="82"/>
      <c r="U524" s="82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</row>
    <row r="525" spans="1:74" s="84" customFormat="1" ht="19">
      <c r="A525" s="78"/>
      <c r="B525" s="79"/>
      <c r="C525" s="80"/>
      <c r="D525" s="78"/>
      <c r="E525" s="78"/>
      <c r="F525" s="78"/>
      <c r="G525" s="78"/>
      <c r="H525" s="78"/>
      <c r="I525" s="78"/>
      <c r="J525" s="78"/>
      <c r="K525" s="78"/>
      <c r="L525" s="81"/>
      <c r="M525" s="82"/>
      <c r="N525" s="81"/>
      <c r="O525" s="78"/>
      <c r="P525" s="83"/>
      <c r="Q525" s="82"/>
      <c r="R525" s="81"/>
      <c r="S525" s="96"/>
      <c r="T525" s="82"/>
      <c r="U525" s="82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</row>
    <row r="526" spans="1:74" s="84" customFormat="1" ht="19">
      <c r="A526" s="78"/>
      <c r="B526" s="79"/>
      <c r="C526" s="80"/>
      <c r="D526" s="78"/>
      <c r="E526" s="78"/>
      <c r="F526" s="78"/>
      <c r="G526" s="78"/>
      <c r="H526" s="78"/>
      <c r="I526" s="78"/>
      <c r="J526" s="78"/>
      <c r="K526" s="78"/>
      <c r="L526" s="81"/>
      <c r="M526" s="82"/>
      <c r="N526" s="81"/>
      <c r="O526" s="78"/>
      <c r="P526" s="83"/>
      <c r="Q526" s="82"/>
      <c r="R526" s="81"/>
      <c r="S526" s="96"/>
      <c r="T526" s="82"/>
      <c r="U526" s="82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</row>
    <row r="527" spans="1:74" s="84" customFormat="1" ht="19">
      <c r="A527" s="78"/>
      <c r="B527" s="79"/>
      <c r="C527" s="80"/>
      <c r="D527" s="78"/>
      <c r="E527" s="78"/>
      <c r="F527" s="78"/>
      <c r="G527" s="78"/>
      <c r="H527" s="78"/>
      <c r="I527" s="78"/>
      <c r="J527" s="78"/>
      <c r="K527" s="78"/>
      <c r="L527" s="81"/>
      <c r="M527" s="82"/>
      <c r="N527" s="81"/>
      <c r="O527" s="78"/>
      <c r="P527" s="83"/>
      <c r="Q527" s="82"/>
      <c r="R527" s="81"/>
      <c r="S527" s="96"/>
      <c r="T527" s="82"/>
      <c r="U527" s="82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</row>
    <row r="528" spans="1:74" s="84" customFormat="1" ht="19">
      <c r="A528" s="78"/>
      <c r="B528" s="79"/>
      <c r="C528" s="80"/>
      <c r="D528" s="78"/>
      <c r="E528" s="78"/>
      <c r="F528" s="78"/>
      <c r="G528" s="78"/>
      <c r="H528" s="78"/>
      <c r="I528" s="78"/>
      <c r="J528" s="78"/>
      <c r="K528" s="78"/>
      <c r="L528" s="81"/>
      <c r="M528" s="82"/>
      <c r="N528" s="81"/>
      <c r="O528" s="78"/>
      <c r="P528" s="83"/>
      <c r="Q528" s="82"/>
      <c r="R528" s="81"/>
      <c r="S528" s="96"/>
      <c r="T528" s="82"/>
      <c r="U528" s="82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</row>
    <row r="529" spans="1:74" s="84" customFormat="1" ht="19">
      <c r="A529" s="78"/>
      <c r="B529" s="79"/>
      <c r="C529" s="80"/>
      <c r="D529" s="78"/>
      <c r="E529" s="78"/>
      <c r="F529" s="78"/>
      <c r="G529" s="78"/>
      <c r="H529" s="78"/>
      <c r="I529" s="78"/>
      <c r="J529" s="78"/>
      <c r="K529" s="78"/>
      <c r="L529" s="81"/>
      <c r="M529" s="82"/>
      <c r="N529" s="81"/>
      <c r="O529" s="78"/>
      <c r="P529" s="83"/>
      <c r="Q529" s="82"/>
      <c r="R529" s="81"/>
      <c r="S529" s="96"/>
      <c r="T529" s="82"/>
      <c r="U529" s="82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</row>
    <row r="530" spans="1:74" s="84" customFormat="1" ht="19">
      <c r="A530" s="78"/>
      <c r="B530" s="79"/>
      <c r="C530" s="80"/>
      <c r="D530" s="78"/>
      <c r="E530" s="78"/>
      <c r="F530" s="78"/>
      <c r="G530" s="78"/>
      <c r="H530" s="78"/>
      <c r="I530" s="78"/>
      <c r="J530" s="78"/>
      <c r="K530" s="78"/>
      <c r="L530" s="81"/>
      <c r="M530" s="82"/>
      <c r="N530" s="81"/>
      <c r="O530" s="78"/>
      <c r="P530" s="83"/>
      <c r="Q530" s="82"/>
      <c r="R530" s="81"/>
      <c r="S530" s="96"/>
      <c r="T530" s="82"/>
      <c r="U530" s="82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</row>
    <row r="531" spans="1:74" s="84" customFormat="1" ht="19">
      <c r="A531" s="78"/>
      <c r="B531" s="79"/>
      <c r="C531" s="80"/>
      <c r="D531" s="78"/>
      <c r="E531" s="78"/>
      <c r="F531" s="78"/>
      <c r="G531" s="78"/>
      <c r="H531" s="78"/>
      <c r="I531" s="78"/>
      <c r="J531" s="78"/>
      <c r="K531" s="78"/>
      <c r="L531" s="81"/>
      <c r="M531" s="82"/>
      <c r="N531" s="81"/>
      <c r="O531" s="78"/>
      <c r="P531" s="83"/>
      <c r="Q531" s="82"/>
      <c r="R531" s="81"/>
      <c r="S531" s="96"/>
      <c r="T531" s="82"/>
      <c r="U531" s="82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  <c r="BT531" s="78"/>
      <c r="BU531" s="78"/>
      <c r="BV531" s="78"/>
    </row>
    <row r="532" spans="1:74" s="84" customFormat="1" ht="19">
      <c r="A532" s="78"/>
      <c r="B532" s="79"/>
      <c r="C532" s="80"/>
      <c r="D532" s="78"/>
      <c r="E532" s="78"/>
      <c r="F532" s="78"/>
      <c r="G532" s="78"/>
      <c r="H532" s="78"/>
      <c r="I532" s="78"/>
      <c r="J532" s="78"/>
      <c r="K532" s="78"/>
      <c r="L532" s="81"/>
      <c r="M532" s="82"/>
      <c r="N532" s="81"/>
      <c r="O532" s="78"/>
      <c r="P532" s="83"/>
      <c r="Q532" s="82"/>
      <c r="R532" s="81"/>
      <c r="S532" s="96"/>
      <c r="T532" s="82"/>
      <c r="U532" s="82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</row>
    <row r="533" spans="1:74" s="84" customFormat="1" ht="19">
      <c r="A533" s="78"/>
      <c r="B533" s="79"/>
      <c r="C533" s="80"/>
      <c r="D533" s="78"/>
      <c r="E533" s="78"/>
      <c r="F533" s="78"/>
      <c r="G533" s="78"/>
      <c r="H533" s="78"/>
      <c r="I533" s="78"/>
      <c r="J533" s="78"/>
      <c r="K533" s="78"/>
      <c r="L533" s="81"/>
      <c r="M533" s="82"/>
      <c r="N533" s="81"/>
      <c r="O533" s="78"/>
      <c r="P533" s="83"/>
      <c r="Q533" s="82"/>
      <c r="R533" s="81"/>
      <c r="S533" s="96"/>
      <c r="T533" s="82"/>
      <c r="U533" s="82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  <c r="BT533" s="78"/>
      <c r="BU533" s="78"/>
      <c r="BV533" s="78"/>
    </row>
    <row r="534" spans="1:74" s="84" customFormat="1" ht="19">
      <c r="A534" s="78"/>
      <c r="B534" s="79"/>
      <c r="C534" s="80"/>
      <c r="D534" s="78"/>
      <c r="E534" s="78"/>
      <c r="F534" s="78"/>
      <c r="G534" s="78"/>
      <c r="H534" s="78"/>
      <c r="I534" s="78"/>
      <c r="J534" s="78"/>
      <c r="K534" s="78"/>
      <c r="L534" s="81"/>
      <c r="M534" s="82"/>
      <c r="N534" s="81"/>
      <c r="O534" s="78"/>
      <c r="P534" s="83"/>
      <c r="Q534" s="82"/>
      <c r="R534" s="81"/>
      <c r="S534" s="96"/>
      <c r="T534" s="82"/>
      <c r="U534" s="82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  <c r="BT534" s="78"/>
      <c r="BU534" s="78"/>
      <c r="BV534" s="78"/>
    </row>
    <row r="535" spans="1:74" s="84" customFormat="1" ht="19">
      <c r="A535" s="78"/>
      <c r="B535" s="79"/>
      <c r="C535" s="80"/>
      <c r="D535" s="78"/>
      <c r="E535" s="78"/>
      <c r="F535" s="78"/>
      <c r="G535" s="78"/>
      <c r="H535" s="78"/>
      <c r="I535" s="78"/>
      <c r="J535" s="78"/>
      <c r="K535" s="78"/>
      <c r="L535" s="81"/>
      <c r="M535" s="82"/>
      <c r="N535" s="81"/>
      <c r="O535" s="78"/>
      <c r="P535" s="83"/>
      <c r="Q535" s="82"/>
      <c r="R535" s="81"/>
      <c r="S535" s="96"/>
      <c r="T535" s="82"/>
      <c r="U535" s="82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</row>
    <row r="536" spans="1:74" s="84" customFormat="1" ht="19">
      <c r="A536" s="78"/>
      <c r="B536" s="79"/>
      <c r="C536" s="80"/>
      <c r="D536" s="78"/>
      <c r="E536" s="78"/>
      <c r="F536" s="78"/>
      <c r="G536" s="78"/>
      <c r="H536" s="78"/>
      <c r="I536" s="78"/>
      <c r="J536" s="78"/>
      <c r="K536" s="78"/>
      <c r="L536" s="81"/>
      <c r="M536" s="82"/>
      <c r="N536" s="81"/>
      <c r="O536" s="78"/>
      <c r="P536" s="83"/>
      <c r="Q536" s="82"/>
      <c r="R536" s="81"/>
      <c r="S536" s="96"/>
      <c r="T536" s="82"/>
      <c r="U536" s="82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  <c r="BT536" s="78"/>
      <c r="BU536" s="78"/>
      <c r="BV536" s="78"/>
    </row>
    <row r="537" spans="1:74" s="84" customFormat="1" ht="19">
      <c r="A537" s="78"/>
      <c r="B537" s="79"/>
      <c r="C537" s="80"/>
      <c r="D537" s="78"/>
      <c r="E537" s="78"/>
      <c r="F537" s="78"/>
      <c r="G537" s="78"/>
      <c r="H537" s="78"/>
      <c r="I537" s="78"/>
      <c r="J537" s="78"/>
      <c r="K537" s="78"/>
      <c r="L537" s="81"/>
      <c r="M537" s="82"/>
      <c r="N537" s="81"/>
      <c r="O537" s="78"/>
      <c r="P537" s="83"/>
      <c r="Q537" s="82"/>
      <c r="R537" s="81"/>
      <c r="S537" s="96"/>
      <c r="T537" s="82"/>
      <c r="U537" s="82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  <c r="BT537" s="78"/>
      <c r="BU537" s="78"/>
      <c r="BV537" s="78"/>
    </row>
    <row r="538" spans="1:74" s="84" customFormat="1" ht="19">
      <c r="A538" s="78"/>
      <c r="B538" s="79"/>
      <c r="C538" s="80"/>
      <c r="D538" s="78"/>
      <c r="E538" s="78"/>
      <c r="F538" s="78"/>
      <c r="G538" s="78"/>
      <c r="H538" s="78"/>
      <c r="I538" s="78"/>
      <c r="J538" s="78"/>
      <c r="K538" s="78"/>
      <c r="L538" s="81"/>
      <c r="M538" s="82"/>
      <c r="N538" s="81"/>
      <c r="O538" s="78"/>
      <c r="P538" s="83"/>
      <c r="Q538" s="82"/>
      <c r="R538" s="81"/>
      <c r="S538" s="96"/>
      <c r="T538" s="82"/>
      <c r="U538" s="82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  <c r="BT538" s="78"/>
      <c r="BU538" s="78"/>
      <c r="BV538" s="78"/>
    </row>
    <row r="539" spans="1:74" s="84" customFormat="1" ht="19">
      <c r="A539" s="78"/>
      <c r="B539" s="79"/>
      <c r="C539" s="80"/>
      <c r="D539" s="78"/>
      <c r="E539" s="78"/>
      <c r="F539" s="78"/>
      <c r="G539" s="78"/>
      <c r="H539" s="78"/>
      <c r="I539" s="78"/>
      <c r="J539" s="78"/>
      <c r="K539" s="78"/>
      <c r="L539" s="81"/>
      <c r="M539" s="82"/>
      <c r="N539" s="81"/>
      <c r="O539" s="78"/>
      <c r="P539" s="83"/>
      <c r="Q539" s="82"/>
      <c r="R539" s="81"/>
      <c r="S539" s="96"/>
      <c r="T539" s="82"/>
      <c r="U539" s="82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  <c r="BN539" s="78"/>
      <c r="BO539" s="78"/>
      <c r="BP539" s="78"/>
      <c r="BQ539" s="78"/>
      <c r="BR539" s="78"/>
      <c r="BS539" s="78"/>
      <c r="BT539" s="78"/>
      <c r="BU539" s="78"/>
      <c r="BV539" s="78"/>
    </row>
    <row r="540" spans="1:74" s="84" customFormat="1" ht="19">
      <c r="A540" s="78"/>
      <c r="B540" s="79"/>
      <c r="C540" s="80"/>
      <c r="D540" s="78"/>
      <c r="E540" s="78"/>
      <c r="F540" s="78"/>
      <c r="G540" s="78"/>
      <c r="H540" s="78"/>
      <c r="I540" s="78"/>
      <c r="J540" s="78"/>
      <c r="K540" s="78"/>
      <c r="L540" s="81"/>
      <c r="M540" s="82"/>
      <c r="N540" s="81"/>
      <c r="O540" s="78"/>
      <c r="P540" s="83"/>
      <c r="Q540" s="82"/>
      <c r="R540" s="81"/>
      <c r="S540" s="96"/>
      <c r="T540" s="82"/>
      <c r="U540" s="82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</row>
    <row r="541" spans="1:74" s="84" customFormat="1" ht="19">
      <c r="A541" s="78"/>
      <c r="B541" s="79"/>
      <c r="C541" s="80"/>
      <c r="D541" s="78"/>
      <c r="E541" s="78"/>
      <c r="F541" s="78"/>
      <c r="G541" s="78"/>
      <c r="H541" s="78"/>
      <c r="I541" s="78"/>
      <c r="J541" s="78"/>
      <c r="K541" s="78"/>
      <c r="L541" s="81"/>
      <c r="M541" s="82"/>
      <c r="N541" s="81"/>
      <c r="O541" s="78"/>
      <c r="P541" s="83"/>
      <c r="Q541" s="82"/>
      <c r="R541" s="81"/>
      <c r="S541" s="96"/>
      <c r="T541" s="82"/>
      <c r="U541" s="82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  <c r="BN541" s="78"/>
      <c r="BO541" s="78"/>
      <c r="BP541" s="78"/>
      <c r="BQ541" s="78"/>
      <c r="BR541" s="78"/>
      <c r="BS541" s="78"/>
      <c r="BT541" s="78"/>
      <c r="BU541" s="78"/>
      <c r="BV541" s="78"/>
    </row>
    <row r="542" spans="1:74" s="84" customFormat="1" ht="19">
      <c r="A542" s="78"/>
      <c r="B542" s="79"/>
      <c r="C542" s="80"/>
      <c r="D542" s="78"/>
      <c r="E542" s="78"/>
      <c r="F542" s="78"/>
      <c r="G542" s="78"/>
      <c r="H542" s="78"/>
      <c r="I542" s="78"/>
      <c r="J542" s="78"/>
      <c r="K542" s="78"/>
      <c r="L542" s="81"/>
      <c r="M542" s="82"/>
      <c r="N542" s="81"/>
      <c r="O542" s="78"/>
      <c r="P542" s="83"/>
      <c r="Q542" s="82"/>
      <c r="R542" s="81"/>
      <c r="S542" s="96"/>
      <c r="T542" s="82"/>
      <c r="U542" s="82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78"/>
      <c r="BT542" s="78"/>
      <c r="BU542" s="78"/>
      <c r="BV542" s="78"/>
    </row>
    <row r="543" spans="1:74" s="84" customFormat="1" ht="19">
      <c r="A543" s="78"/>
      <c r="B543" s="79"/>
      <c r="C543" s="80"/>
      <c r="D543" s="78"/>
      <c r="E543" s="78"/>
      <c r="F543" s="78"/>
      <c r="G543" s="78"/>
      <c r="H543" s="78"/>
      <c r="I543" s="78"/>
      <c r="J543" s="78"/>
      <c r="K543" s="78"/>
      <c r="L543" s="81"/>
      <c r="M543" s="82"/>
      <c r="N543" s="81"/>
      <c r="O543" s="78"/>
      <c r="P543" s="83"/>
      <c r="Q543" s="82"/>
      <c r="R543" s="81"/>
      <c r="S543" s="96"/>
      <c r="T543" s="82"/>
      <c r="U543" s="82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  <c r="BN543" s="78"/>
      <c r="BO543" s="78"/>
      <c r="BP543" s="78"/>
      <c r="BQ543" s="78"/>
      <c r="BR543" s="78"/>
      <c r="BS543" s="78"/>
      <c r="BT543" s="78"/>
      <c r="BU543" s="78"/>
      <c r="BV543" s="78"/>
    </row>
    <row r="544" spans="1:74" s="84" customFormat="1" ht="19">
      <c r="A544" s="78"/>
      <c r="B544" s="79"/>
      <c r="C544" s="80"/>
      <c r="D544" s="78"/>
      <c r="E544" s="78"/>
      <c r="F544" s="78"/>
      <c r="G544" s="78"/>
      <c r="H544" s="78"/>
      <c r="I544" s="78"/>
      <c r="J544" s="78"/>
      <c r="K544" s="78"/>
      <c r="L544" s="81"/>
      <c r="M544" s="82"/>
      <c r="N544" s="81"/>
      <c r="O544" s="78"/>
      <c r="P544" s="83"/>
      <c r="Q544" s="82"/>
      <c r="R544" s="81"/>
      <c r="S544" s="96"/>
      <c r="T544" s="82"/>
      <c r="U544" s="82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  <c r="BT544" s="78"/>
      <c r="BU544" s="78"/>
      <c r="BV544" s="78"/>
    </row>
    <row r="545" spans="1:74" s="84" customFormat="1" ht="19">
      <c r="A545" s="78"/>
      <c r="B545" s="79"/>
      <c r="C545" s="80"/>
      <c r="D545" s="78"/>
      <c r="E545" s="78"/>
      <c r="F545" s="78"/>
      <c r="G545" s="78"/>
      <c r="H545" s="78"/>
      <c r="I545" s="78"/>
      <c r="J545" s="78"/>
      <c r="K545" s="78"/>
      <c r="L545" s="81"/>
      <c r="M545" s="82"/>
      <c r="N545" s="81"/>
      <c r="O545" s="78"/>
      <c r="P545" s="83"/>
      <c r="Q545" s="82"/>
      <c r="R545" s="81"/>
      <c r="S545" s="96"/>
      <c r="T545" s="82"/>
      <c r="U545" s="82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</row>
    <row r="546" spans="1:74" s="84" customFormat="1" ht="19">
      <c r="A546" s="78"/>
      <c r="B546" s="79"/>
      <c r="C546" s="80"/>
      <c r="D546" s="78"/>
      <c r="E546" s="78"/>
      <c r="F546" s="78"/>
      <c r="G546" s="78"/>
      <c r="H546" s="78"/>
      <c r="I546" s="78"/>
      <c r="J546" s="78"/>
      <c r="K546" s="78"/>
      <c r="L546" s="81"/>
      <c r="M546" s="82"/>
      <c r="N546" s="81"/>
      <c r="O546" s="78"/>
      <c r="P546" s="83"/>
      <c r="Q546" s="82"/>
      <c r="R546" s="81"/>
      <c r="S546" s="96"/>
      <c r="T546" s="82"/>
      <c r="U546" s="82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</row>
    <row r="547" spans="1:74" s="84" customFormat="1" ht="19">
      <c r="A547" s="78"/>
      <c r="B547" s="79"/>
      <c r="C547" s="80"/>
      <c r="D547" s="78"/>
      <c r="E547" s="78"/>
      <c r="F547" s="78"/>
      <c r="G547" s="78"/>
      <c r="H547" s="78"/>
      <c r="I547" s="78"/>
      <c r="J547" s="78"/>
      <c r="K547" s="78"/>
      <c r="L547" s="81"/>
      <c r="M547" s="82"/>
      <c r="N547" s="81"/>
      <c r="O547" s="78"/>
      <c r="P547" s="83"/>
      <c r="Q547" s="82"/>
      <c r="R547" s="81"/>
      <c r="S547" s="96"/>
      <c r="T547" s="82"/>
      <c r="U547" s="82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  <c r="BT547" s="78"/>
      <c r="BU547" s="78"/>
      <c r="BV547" s="78"/>
    </row>
    <row r="548" spans="1:74" s="84" customFormat="1" ht="19">
      <c r="A548" s="78"/>
      <c r="B548" s="79"/>
      <c r="C548" s="80"/>
      <c r="D548" s="78"/>
      <c r="E548" s="78"/>
      <c r="F548" s="78"/>
      <c r="G548" s="78"/>
      <c r="H548" s="78"/>
      <c r="I548" s="78"/>
      <c r="J548" s="78"/>
      <c r="K548" s="78"/>
      <c r="L548" s="81"/>
      <c r="M548" s="82"/>
      <c r="N548" s="81"/>
      <c r="O548" s="78"/>
      <c r="P548" s="83"/>
      <c r="Q548" s="82"/>
      <c r="R548" s="81"/>
      <c r="S548" s="96"/>
      <c r="T548" s="82"/>
      <c r="U548" s="82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  <c r="BT548" s="78"/>
      <c r="BU548" s="78"/>
      <c r="BV548" s="78"/>
    </row>
    <row r="549" spans="1:74" s="84" customFormat="1" ht="19">
      <c r="A549" s="78"/>
      <c r="B549" s="79"/>
      <c r="C549" s="80"/>
      <c r="D549" s="78"/>
      <c r="E549" s="78"/>
      <c r="F549" s="78"/>
      <c r="G549" s="78"/>
      <c r="H549" s="78"/>
      <c r="I549" s="78"/>
      <c r="J549" s="78"/>
      <c r="K549" s="78"/>
      <c r="L549" s="81"/>
      <c r="M549" s="82"/>
      <c r="N549" s="81"/>
      <c r="O549" s="78"/>
      <c r="P549" s="83"/>
      <c r="Q549" s="82"/>
      <c r="R549" s="81"/>
      <c r="S549" s="96"/>
      <c r="T549" s="82"/>
      <c r="U549" s="82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  <c r="BN549" s="78"/>
      <c r="BO549" s="78"/>
      <c r="BP549" s="78"/>
      <c r="BQ549" s="78"/>
      <c r="BR549" s="78"/>
      <c r="BS549" s="78"/>
      <c r="BT549" s="78"/>
      <c r="BU549" s="78"/>
      <c r="BV549" s="78"/>
    </row>
    <row r="550" spans="1:74" s="84" customFormat="1" ht="19">
      <c r="A550" s="78"/>
      <c r="B550" s="79"/>
      <c r="C550" s="80"/>
      <c r="D550" s="78"/>
      <c r="E550" s="78"/>
      <c r="F550" s="78"/>
      <c r="G550" s="78"/>
      <c r="H550" s="78"/>
      <c r="I550" s="78"/>
      <c r="J550" s="78"/>
      <c r="K550" s="78"/>
      <c r="L550" s="81"/>
      <c r="M550" s="82"/>
      <c r="N550" s="81"/>
      <c r="O550" s="78"/>
      <c r="P550" s="83"/>
      <c r="Q550" s="82"/>
      <c r="R550" s="81"/>
      <c r="S550" s="96"/>
      <c r="T550" s="82"/>
      <c r="U550" s="82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  <c r="BT550" s="78"/>
      <c r="BU550" s="78"/>
      <c r="BV550" s="78"/>
    </row>
    <row r="551" spans="1:74" s="84" customFormat="1" ht="19">
      <c r="A551" s="78"/>
      <c r="B551" s="79"/>
      <c r="C551" s="80"/>
      <c r="D551" s="78"/>
      <c r="E551" s="78"/>
      <c r="F551" s="78"/>
      <c r="G551" s="78"/>
      <c r="H551" s="78"/>
      <c r="I551" s="78"/>
      <c r="J551" s="78"/>
      <c r="K551" s="78"/>
      <c r="L551" s="81"/>
      <c r="M551" s="82"/>
      <c r="N551" s="81"/>
      <c r="O551" s="78"/>
      <c r="P551" s="83"/>
      <c r="Q551" s="82"/>
      <c r="R551" s="81"/>
      <c r="S551" s="96"/>
      <c r="T551" s="82"/>
      <c r="U551" s="82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</row>
    <row r="552" spans="1:74" s="84" customFormat="1" ht="19">
      <c r="A552" s="78"/>
      <c r="B552" s="79"/>
      <c r="C552" s="80"/>
      <c r="D552" s="78"/>
      <c r="E552" s="78"/>
      <c r="F552" s="78"/>
      <c r="G552" s="78"/>
      <c r="H552" s="78"/>
      <c r="I552" s="78"/>
      <c r="J552" s="78"/>
      <c r="K552" s="78"/>
      <c r="L552" s="81"/>
      <c r="M552" s="82"/>
      <c r="N552" s="81"/>
      <c r="O552" s="78"/>
      <c r="P552" s="83"/>
      <c r="Q552" s="82"/>
      <c r="R552" s="81"/>
      <c r="S552" s="96"/>
      <c r="T552" s="82"/>
      <c r="U552" s="82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  <c r="BT552" s="78"/>
      <c r="BU552" s="78"/>
      <c r="BV552" s="78"/>
    </row>
    <row r="553" spans="1:74" s="84" customFormat="1" ht="19">
      <c r="A553" s="78"/>
      <c r="B553" s="79"/>
      <c r="C553" s="80"/>
      <c r="D553" s="78"/>
      <c r="E553" s="78"/>
      <c r="F553" s="78"/>
      <c r="G553" s="78"/>
      <c r="H553" s="78"/>
      <c r="I553" s="78"/>
      <c r="J553" s="78"/>
      <c r="K553" s="78"/>
      <c r="L553" s="81"/>
      <c r="M553" s="82"/>
      <c r="N553" s="81"/>
      <c r="O553" s="78"/>
      <c r="P553" s="83"/>
      <c r="Q553" s="82"/>
      <c r="R553" s="81"/>
      <c r="S553" s="96"/>
      <c r="T553" s="82"/>
      <c r="U553" s="82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  <c r="BT553" s="78"/>
      <c r="BU553" s="78"/>
      <c r="BV553" s="78"/>
    </row>
    <row r="554" spans="1:74" s="84" customFormat="1" ht="19">
      <c r="A554" s="78"/>
      <c r="B554" s="79"/>
      <c r="C554" s="80"/>
      <c r="D554" s="78"/>
      <c r="E554" s="78"/>
      <c r="F554" s="78"/>
      <c r="G554" s="78"/>
      <c r="H554" s="78"/>
      <c r="I554" s="78"/>
      <c r="J554" s="78"/>
      <c r="K554" s="78"/>
      <c r="L554" s="81"/>
      <c r="M554" s="82"/>
      <c r="N554" s="81"/>
      <c r="O554" s="78"/>
      <c r="P554" s="83"/>
      <c r="Q554" s="82"/>
      <c r="R554" s="81"/>
      <c r="S554" s="96"/>
      <c r="T554" s="82"/>
      <c r="U554" s="82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  <c r="BT554" s="78"/>
      <c r="BU554" s="78"/>
      <c r="BV554" s="78"/>
    </row>
    <row r="555" spans="1:74" s="84" customFormat="1" ht="19">
      <c r="A555" s="78"/>
      <c r="B555" s="79"/>
      <c r="C555" s="80"/>
      <c r="D555" s="78"/>
      <c r="E555" s="78"/>
      <c r="F555" s="78"/>
      <c r="G555" s="78"/>
      <c r="H555" s="78"/>
      <c r="I555" s="78"/>
      <c r="J555" s="78"/>
      <c r="K555" s="78"/>
      <c r="L555" s="81"/>
      <c r="M555" s="82"/>
      <c r="N555" s="81"/>
      <c r="O555" s="78"/>
      <c r="P555" s="83"/>
      <c r="Q555" s="82"/>
      <c r="R555" s="81"/>
      <c r="S555" s="96"/>
      <c r="T555" s="82"/>
      <c r="U555" s="82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  <c r="BT555" s="78"/>
      <c r="BU555" s="78"/>
      <c r="BV555" s="78"/>
    </row>
    <row r="556" spans="1:74" s="84" customFormat="1" ht="19">
      <c r="A556" s="78"/>
      <c r="B556" s="79"/>
      <c r="C556" s="80"/>
      <c r="D556" s="78"/>
      <c r="E556" s="78"/>
      <c r="F556" s="78"/>
      <c r="G556" s="78"/>
      <c r="H556" s="78"/>
      <c r="I556" s="78"/>
      <c r="J556" s="78"/>
      <c r="K556" s="78"/>
      <c r="L556" s="81"/>
      <c r="M556" s="82"/>
      <c r="N556" s="81"/>
      <c r="O556" s="78"/>
      <c r="P556" s="83"/>
      <c r="Q556" s="82"/>
      <c r="R556" s="81"/>
      <c r="S556" s="96"/>
      <c r="T556" s="82"/>
      <c r="U556" s="82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  <c r="BT556" s="78"/>
      <c r="BU556" s="78"/>
      <c r="BV556" s="78"/>
    </row>
    <row r="557" spans="1:74" s="84" customFormat="1" ht="19">
      <c r="A557" s="78"/>
      <c r="B557" s="79"/>
      <c r="C557" s="80"/>
      <c r="D557" s="78"/>
      <c r="E557" s="78"/>
      <c r="F557" s="78"/>
      <c r="G557" s="78"/>
      <c r="H557" s="78"/>
      <c r="I557" s="78"/>
      <c r="J557" s="78"/>
      <c r="K557" s="78"/>
      <c r="L557" s="81"/>
      <c r="M557" s="82"/>
      <c r="N557" s="81"/>
      <c r="O557" s="78"/>
      <c r="P557" s="83"/>
      <c r="Q557" s="82"/>
      <c r="R557" s="81"/>
      <c r="S557" s="96"/>
      <c r="T557" s="82"/>
      <c r="U557" s="82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  <c r="BT557" s="78"/>
      <c r="BU557" s="78"/>
      <c r="BV557" s="78"/>
    </row>
    <row r="558" spans="1:74" s="84" customFormat="1" ht="19">
      <c r="A558" s="78"/>
      <c r="B558" s="79"/>
      <c r="C558" s="80"/>
      <c r="D558" s="78"/>
      <c r="E558" s="78"/>
      <c r="F558" s="78"/>
      <c r="G558" s="78"/>
      <c r="H558" s="78"/>
      <c r="I558" s="78"/>
      <c r="J558" s="78"/>
      <c r="K558" s="78"/>
      <c r="L558" s="81"/>
      <c r="M558" s="82"/>
      <c r="N558" s="81"/>
      <c r="O558" s="78"/>
      <c r="P558" s="83"/>
      <c r="Q558" s="82"/>
      <c r="R558" s="81"/>
      <c r="S558" s="96"/>
      <c r="T558" s="82"/>
      <c r="U558" s="82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  <c r="BT558" s="78"/>
      <c r="BU558" s="78"/>
      <c r="BV558" s="78"/>
    </row>
    <row r="559" spans="1:74" s="84" customFormat="1" ht="19">
      <c r="A559" s="78"/>
      <c r="B559" s="79"/>
      <c r="C559" s="80"/>
      <c r="D559" s="78"/>
      <c r="E559" s="78"/>
      <c r="F559" s="78"/>
      <c r="G559" s="78"/>
      <c r="H559" s="78"/>
      <c r="I559" s="78"/>
      <c r="J559" s="78"/>
      <c r="K559" s="78"/>
      <c r="L559" s="81"/>
      <c r="M559" s="82"/>
      <c r="N559" s="81"/>
      <c r="O559" s="78"/>
      <c r="P559" s="83"/>
      <c r="Q559" s="82"/>
      <c r="R559" s="81"/>
      <c r="S559" s="96"/>
      <c r="T559" s="82"/>
      <c r="U559" s="82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  <c r="BT559" s="78"/>
      <c r="BU559" s="78"/>
      <c r="BV559" s="78"/>
    </row>
    <row r="560" spans="1:74" s="84" customFormat="1" ht="19">
      <c r="A560" s="78"/>
      <c r="B560" s="79"/>
      <c r="C560" s="80"/>
      <c r="D560" s="78"/>
      <c r="E560" s="78"/>
      <c r="F560" s="78"/>
      <c r="G560" s="78"/>
      <c r="H560" s="78"/>
      <c r="I560" s="78"/>
      <c r="J560" s="78"/>
      <c r="K560" s="78"/>
      <c r="L560" s="81"/>
      <c r="M560" s="82"/>
      <c r="N560" s="81"/>
      <c r="O560" s="78"/>
      <c r="P560" s="83"/>
      <c r="Q560" s="82"/>
      <c r="R560" s="81"/>
      <c r="S560" s="96"/>
      <c r="T560" s="82"/>
      <c r="U560" s="82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  <c r="BT560" s="78"/>
      <c r="BU560" s="78"/>
      <c r="BV560" s="78"/>
    </row>
    <row r="561" spans="1:74" s="84" customFormat="1" ht="19">
      <c r="A561" s="78"/>
      <c r="B561" s="79"/>
      <c r="C561" s="80"/>
      <c r="D561" s="78"/>
      <c r="E561" s="78"/>
      <c r="F561" s="78"/>
      <c r="G561" s="78"/>
      <c r="H561" s="78"/>
      <c r="I561" s="78"/>
      <c r="J561" s="78"/>
      <c r="K561" s="78"/>
      <c r="L561" s="81"/>
      <c r="M561" s="82"/>
      <c r="N561" s="81"/>
      <c r="O561" s="78"/>
      <c r="P561" s="83"/>
      <c r="Q561" s="82"/>
      <c r="R561" s="81"/>
      <c r="S561" s="96"/>
      <c r="T561" s="82"/>
      <c r="U561" s="82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  <c r="BN561" s="78"/>
      <c r="BO561" s="78"/>
      <c r="BP561" s="78"/>
      <c r="BQ561" s="78"/>
      <c r="BR561" s="78"/>
      <c r="BS561" s="78"/>
      <c r="BT561" s="78"/>
      <c r="BU561" s="78"/>
      <c r="BV561" s="78"/>
    </row>
    <row r="562" spans="1:74" s="84" customFormat="1" ht="19">
      <c r="A562" s="78"/>
      <c r="B562" s="79"/>
      <c r="C562" s="80"/>
      <c r="D562" s="78"/>
      <c r="E562" s="78"/>
      <c r="F562" s="78"/>
      <c r="G562" s="78"/>
      <c r="H562" s="78"/>
      <c r="I562" s="78"/>
      <c r="J562" s="78"/>
      <c r="K562" s="78"/>
      <c r="L562" s="81"/>
      <c r="M562" s="82"/>
      <c r="N562" s="81"/>
      <c r="O562" s="78"/>
      <c r="P562" s="83"/>
      <c r="Q562" s="82"/>
      <c r="R562" s="81"/>
      <c r="S562" s="96"/>
      <c r="T562" s="82"/>
      <c r="U562" s="82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</row>
    <row r="563" spans="1:74" s="84" customFormat="1" ht="19">
      <c r="A563" s="78"/>
      <c r="B563" s="79"/>
      <c r="C563" s="80"/>
      <c r="D563" s="78"/>
      <c r="E563" s="78"/>
      <c r="F563" s="78"/>
      <c r="G563" s="78"/>
      <c r="H563" s="78"/>
      <c r="I563" s="78"/>
      <c r="J563" s="78"/>
      <c r="K563" s="78"/>
      <c r="L563" s="81"/>
      <c r="M563" s="82"/>
      <c r="N563" s="81"/>
      <c r="O563" s="78"/>
      <c r="P563" s="83"/>
      <c r="Q563" s="82"/>
      <c r="R563" s="81"/>
      <c r="S563" s="96"/>
      <c r="T563" s="82"/>
      <c r="U563" s="82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/>
      <c r="BS563" s="78"/>
      <c r="BT563" s="78"/>
      <c r="BU563" s="78"/>
      <c r="BV563" s="78"/>
    </row>
    <row r="564" spans="1:74" s="84" customFormat="1" ht="19">
      <c r="A564" s="78"/>
      <c r="B564" s="79"/>
      <c r="C564" s="80"/>
      <c r="D564" s="78"/>
      <c r="E564" s="78"/>
      <c r="F564" s="78"/>
      <c r="G564" s="78"/>
      <c r="H564" s="78"/>
      <c r="I564" s="78"/>
      <c r="J564" s="78"/>
      <c r="K564" s="78"/>
      <c r="L564" s="81"/>
      <c r="M564" s="82"/>
      <c r="N564" s="81"/>
      <c r="O564" s="78"/>
      <c r="P564" s="83"/>
      <c r="Q564" s="82"/>
      <c r="R564" s="81"/>
      <c r="S564" s="96"/>
      <c r="T564" s="82"/>
      <c r="U564" s="82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/>
      <c r="BS564" s="78"/>
      <c r="BT564" s="78"/>
      <c r="BU564" s="78"/>
      <c r="BV564" s="78"/>
    </row>
    <row r="565" spans="1:74" s="84" customFormat="1" ht="19">
      <c r="A565" s="78"/>
      <c r="B565" s="79"/>
      <c r="C565" s="80"/>
      <c r="D565" s="78"/>
      <c r="E565" s="78"/>
      <c r="F565" s="78"/>
      <c r="G565" s="78"/>
      <c r="H565" s="78"/>
      <c r="I565" s="78"/>
      <c r="J565" s="78"/>
      <c r="K565" s="78"/>
      <c r="L565" s="81"/>
      <c r="M565" s="82"/>
      <c r="N565" s="81"/>
      <c r="O565" s="78"/>
      <c r="P565" s="83"/>
      <c r="Q565" s="82"/>
      <c r="R565" s="81"/>
      <c r="S565" s="96"/>
      <c r="T565" s="82"/>
      <c r="U565" s="82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/>
      <c r="BS565" s="78"/>
      <c r="BT565" s="78"/>
      <c r="BU565" s="78"/>
      <c r="BV565" s="78"/>
    </row>
    <row r="566" spans="1:74" s="84" customFormat="1" ht="19">
      <c r="A566" s="78"/>
      <c r="B566" s="79"/>
      <c r="C566" s="80"/>
      <c r="D566" s="78"/>
      <c r="E566" s="78"/>
      <c r="F566" s="78"/>
      <c r="G566" s="78"/>
      <c r="H566" s="78"/>
      <c r="I566" s="78"/>
      <c r="J566" s="78"/>
      <c r="K566" s="78"/>
      <c r="L566" s="81"/>
      <c r="M566" s="82"/>
      <c r="N566" s="81"/>
      <c r="O566" s="78"/>
      <c r="P566" s="83"/>
      <c r="Q566" s="82"/>
      <c r="R566" s="81"/>
      <c r="S566" s="96"/>
      <c r="T566" s="82"/>
      <c r="U566" s="82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  <c r="BN566" s="78"/>
      <c r="BO566" s="78"/>
      <c r="BP566" s="78"/>
      <c r="BQ566" s="78"/>
      <c r="BR566" s="78"/>
      <c r="BS566" s="78"/>
      <c r="BT566" s="78"/>
      <c r="BU566" s="78"/>
      <c r="BV566" s="78"/>
    </row>
    <row r="567" spans="1:74" s="84" customFormat="1" ht="19">
      <c r="A567" s="78"/>
      <c r="B567" s="79"/>
      <c r="C567" s="80"/>
      <c r="D567" s="78"/>
      <c r="E567" s="78"/>
      <c r="F567" s="78"/>
      <c r="G567" s="78"/>
      <c r="H567" s="78"/>
      <c r="I567" s="78"/>
      <c r="J567" s="78"/>
      <c r="K567" s="78"/>
      <c r="L567" s="81"/>
      <c r="M567" s="82"/>
      <c r="N567" s="81"/>
      <c r="O567" s="78"/>
      <c r="P567" s="83"/>
      <c r="Q567" s="82"/>
      <c r="R567" s="81"/>
      <c r="S567" s="96"/>
      <c r="T567" s="82"/>
      <c r="U567" s="82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/>
      <c r="BO567" s="78"/>
      <c r="BP567" s="78"/>
      <c r="BQ567" s="78"/>
      <c r="BR567" s="78"/>
      <c r="BS567" s="78"/>
      <c r="BT567" s="78"/>
      <c r="BU567" s="78"/>
      <c r="BV567" s="78"/>
    </row>
    <row r="568" spans="1:74" s="84" customFormat="1" ht="19">
      <c r="A568" s="78"/>
      <c r="B568" s="79"/>
      <c r="C568" s="80"/>
      <c r="D568" s="78"/>
      <c r="E568" s="78"/>
      <c r="F568" s="78"/>
      <c r="G568" s="78"/>
      <c r="H568" s="78"/>
      <c r="I568" s="78"/>
      <c r="J568" s="78"/>
      <c r="K568" s="78"/>
      <c r="L568" s="81"/>
      <c r="M568" s="82"/>
      <c r="N568" s="81"/>
      <c r="O568" s="78"/>
      <c r="P568" s="83"/>
      <c r="Q568" s="82"/>
      <c r="R568" s="81"/>
      <c r="S568" s="96"/>
      <c r="T568" s="82"/>
      <c r="U568" s="82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  <c r="BN568" s="78"/>
      <c r="BO568" s="78"/>
      <c r="BP568" s="78"/>
      <c r="BQ568" s="78"/>
      <c r="BR568" s="78"/>
      <c r="BS568" s="78"/>
      <c r="BT568" s="78"/>
      <c r="BU568" s="78"/>
      <c r="BV568" s="78"/>
    </row>
    <row r="569" spans="1:74" s="84" customFormat="1" ht="19">
      <c r="A569" s="78"/>
      <c r="B569" s="79"/>
      <c r="C569" s="80"/>
      <c r="D569" s="78"/>
      <c r="E569" s="78"/>
      <c r="F569" s="78"/>
      <c r="G569" s="78"/>
      <c r="H569" s="78"/>
      <c r="I569" s="78"/>
      <c r="J569" s="78"/>
      <c r="K569" s="78"/>
      <c r="L569" s="81"/>
      <c r="M569" s="82"/>
      <c r="N569" s="81"/>
      <c r="O569" s="78"/>
      <c r="P569" s="83"/>
      <c r="Q569" s="82"/>
      <c r="R569" s="81"/>
      <c r="S569" s="96"/>
      <c r="T569" s="82"/>
      <c r="U569" s="82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/>
      <c r="BO569" s="78"/>
      <c r="BP569" s="78"/>
      <c r="BQ569" s="78"/>
      <c r="BR569" s="78"/>
      <c r="BS569" s="78"/>
      <c r="BT569" s="78"/>
      <c r="BU569" s="78"/>
      <c r="BV569" s="78"/>
    </row>
    <row r="570" spans="1:74" s="84" customFormat="1" ht="19">
      <c r="A570" s="78"/>
      <c r="B570" s="79"/>
      <c r="C570" s="80"/>
      <c r="D570" s="78"/>
      <c r="E570" s="78"/>
      <c r="F570" s="78"/>
      <c r="G570" s="78"/>
      <c r="H570" s="78"/>
      <c r="I570" s="78"/>
      <c r="J570" s="78"/>
      <c r="K570" s="78"/>
      <c r="L570" s="81"/>
      <c r="M570" s="82"/>
      <c r="N570" s="81"/>
      <c r="O570" s="78"/>
      <c r="P570" s="83"/>
      <c r="Q570" s="82"/>
      <c r="R570" s="81"/>
      <c r="S570" s="96"/>
      <c r="T570" s="82"/>
      <c r="U570" s="82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/>
      <c r="BO570" s="78"/>
      <c r="BP570" s="78"/>
      <c r="BQ570" s="78"/>
      <c r="BR570" s="78"/>
      <c r="BS570" s="78"/>
      <c r="BT570" s="78"/>
      <c r="BU570" s="78"/>
      <c r="BV570" s="78"/>
    </row>
    <row r="571" spans="1:74" s="84" customFormat="1" ht="19">
      <c r="A571" s="78"/>
      <c r="B571" s="79"/>
      <c r="C571" s="80"/>
      <c r="D571" s="78"/>
      <c r="E571" s="78"/>
      <c r="F571" s="78"/>
      <c r="G571" s="78"/>
      <c r="H571" s="78"/>
      <c r="I571" s="78"/>
      <c r="J571" s="78"/>
      <c r="K571" s="78"/>
      <c r="L571" s="81"/>
      <c r="M571" s="82"/>
      <c r="N571" s="81"/>
      <c r="O571" s="78"/>
      <c r="P571" s="83"/>
      <c r="Q571" s="82"/>
      <c r="R571" s="81"/>
      <c r="S571" s="96"/>
      <c r="T571" s="82"/>
      <c r="U571" s="82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  <c r="BP571" s="78"/>
      <c r="BQ571" s="78"/>
      <c r="BR571" s="78"/>
      <c r="BS571" s="78"/>
      <c r="BT571" s="78"/>
      <c r="BU571" s="78"/>
      <c r="BV571" s="78"/>
    </row>
    <row r="572" spans="1:74" s="84" customFormat="1" ht="19">
      <c r="A572" s="78"/>
      <c r="B572" s="79"/>
      <c r="C572" s="80"/>
      <c r="D572" s="78"/>
      <c r="E572" s="78"/>
      <c r="F572" s="78"/>
      <c r="G572" s="78"/>
      <c r="H572" s="78"/>
      <c r="I572" s="78"/>
      <c r="J572" s="78"/>
      <c r="K572" s="78"/>
      <c r="L572" s="81"/>
      <c r="M572" s="82"/>
      <c r="N572" s="81"/>
      <c r="O572" s="78"/>
      <c r="P572" s="83"/>
      <c r="Q572" s="82"/>
      <c r="R572" s="81"/>
      <c r="S572" s="96"/>
      <c r="T572" s="82"/>
      <c r="U572" s="82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/>
      <c r="BO572" s="78"/>
      <c r="BP572" s="78"/>
      <c r="BQ572" s="78"/>
      <c r="BR572" s="78"/>
      <c r="BS572" s="78"/>
      <c r="BT572" s="78"/>
      <c r="BU572" s="78"/>
      <c r="BV572" s="78"/>
    </row>
    <row r="573" spans="1:74" s="84" customFormat="1" ht="19">
      <c r="A573" s="78"/>
      <c r="B573" s="79"/>
      <c r="C573" s="80"/>
      <c r="D573" s="78"/>
      <c r="E573" s="78"/>
      <c r="F573" s="78"/>
      <c r="G573" s="78"/>
      <c r="H573" s="78"/>
      <c r="I573" s="78"/>
      <c r="J573" s="78"/>
      <c r="K573" s="78"/>
      <c r="L573" s="81"/>
      <c r="M573" s="82"/>
      <c r="N573" s="81"/>
      <c r="O573" s="78"/>
      <c r="P573" s="83"/>
      <c r="Q573" s="82"/>
      <c r="R573" s="81"/>
      <c r="S573" s="96"/>
      <c r="T573" s="82"/>
      <c r="U573" s="82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</row>
    <row r="574" spans="1:74" s="84" customFormat="1" ht="19">
      <c r="A574" s="78"/>
      <c r="B574" s="79"/>
      <c r="C574" s="80"/>
      <c r="D574" s="78"/>
      <c r="E574" s="78"/>
      <c r="F574" s="78"/>
      <c r="G574" s="78"/>
      <c r="H574" s="78"/>
      <c r="I574" s="78"/>
      <c r="J574" s="78"/>
      <c r="K574" s="78"/>
      <c r="L574" s="81"/>
      <c r="M574" s="82"/>
      <c r="N574" s="81"/>
      <c r="O574" s="78"/>
      <c r="P574" s="83"/>
      <c r="Q574" s="82"/>
      <c r="R574" s="81"/>
      <c r="S574" s="96"/>
      <c r="T574" s="82"/>
      <c r="U574" s="82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  <c r="BT574" s="78"/>
      <c r="BU574" s="78"/>
      <c r="BV574" s="78"/>
    </row>
    <row r="575" spans="1:74" s="84" customFormat="1" ht="19">
      <c r="A575" s="78"/>
      <c r="B575" s="79"/>
      <c r="C575" s="80"/>
      <c r="D575" s="78"/>
      <c r="E575" s="78"/>
      <c r="F575" s="78"/>
      <c r="G575" s="78"/>
      <c r="H575" s="78"/>
      <c r="I575" s="78"/>
      <c r="J575" s="78"/>
      <c r="K575" s="78"/>
      <c r="L575" s="81"/>
      <c r="M575" s="82"/>
      <c r="N575" s="81"/>
      <c r="O575" s="78"/>
      <c r="P575" s="83"/>
      <c r="Q575" s="82"/>
      <c r="R575" s="81"/>
      <c r="S575" s="96"/>
      <c r="T575" s="82"/>
      <c r="U575" s="82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  <c r="BN575" s="78"/>
      <c r="BO575" s="78"/>
      <c r="BP575" s="78"/>
      <c r="BQ575" s="78"/>
      <c r="BR575" s="78"/>
      <c r="BS575" s="78"/>
      <c r="BT575" s="78"/>
      <c r="BU575" s="78"/>
      <c r="BV575" s="78"/>
    </row>
    <row r="576" spans="1:74" s="84" customFormat="1" ht="19">
      <c r="A576" s="78"/>
      <c r="B576" s="79"/>
      <c r="C576" s="80"/>
      <c r="D576" s="78"/>
      <c r="E576" s="78"/>
      <c r="F576" s="78"/>
      <c r="G576" s="78"/>
      <c r="H576" s="78"/>
      <c r="I576" s="78"/>
      <c r="J576" s="78"/>
      <c r="K576" s="78"/>
      <c r="L576" s="81"/>
      <c r="M576" s="82"/>
      <c r="N576" s="81"/>
      <c r="O576" s="78"/>
      <c r="P576" s="83"/>
      <c r="Q576" s="82"/>
      <c r="R576" s="81"/>
      <c r="S576" s="96"/>
      <c r="T576" s="82"/>
      <c r="U576" s="82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/>
      <c r="BO576" s="78"/>
      <c r="BP576" s="78"/>
      <c r="BQ576" s="78"/>
      <c r="BR576" s="78"/>
      <c r="BS576" s="78"/>
      <c r="BT576" s="78"/>
      <c r="BU576" s="78"/>
      <c r="BV576" s="78"/>
    </row>
    <row r="577" spans="1:74" s="84" customFormat="1" ht="19">
      <c r="A577" s="78"/>
      <c r="B577" s="79"/>
      <c r="C577" s="80"/>
      <c r="D577" s="78"/>
      <c r="E577" s="78"/>
      <c r="F577" s="78"/>
      <c r="G577" s="78"/>
      <c r="H577" s="78"/>
      <c r="I577" s="78"/>
      <c r="J577" s="78"/>
      <c r="K577" s="78"/>
      <c r="L577" s="81"/>
      <c r="M577" s="82"/>
      <c r="N577" s="81"/>
      <c r="O577" s="78"/>
      <c r="P577" s="83"/>
      <c r="Q577" s="82"/>
      <c r="R577" s="81"/>
      <c r="S577" s="96"/>
      <c r="T577" s="82"/>
      <c r="U577" s="82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  <c r="BT577" s="78"/>
      <c r="BU577" s="78"/>
      <c r="BV577" s="78"/>
    </row>
    <row r="578" spans="1:74" s="84" customFormat="1" ht="19">
      <c r="A578" s="78"/>
      <c r="B578" s="79"/>
      <c r="C578" s="80"/>
      <c r="D578" s="78"/>
      <c r="E578" s="78"/>
      <c r="F578" s="78"/>
      <c r="G578" s="78"/>
      <c r="H578" s="78"/>
      <c r="I578" s="78"/>
      <c r="J578" s="78"/>
      <c r="K578" s="78"/>
      <c r="L578" s="81"/>
      <c r="M578" s="82"/>
      <c r="N578" s="81"/>
      <c r="O578" s="78"/>
      <c r="P578" s="83"/>
      <c r="Q578" s="82"/>
      <c r="R578" s="81"/>
      <c r="S578" s="96"/>
      <c r="T578" s="82"/>
      <c r="U578" s="82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  <c r="BT578" s="78"/>
      <c r="BU578" s="78"/>
      <c r="BV578" s="78"/>
    </row>
    <row r="579" spans="1:74" s="84" customFormat="1" ht="19">
      <c r="A579" s="78"/>
      <c r="B579" s="79"/>
      <c r="C579" s="80"/>
      <c r="D579" s="78"/>
      <c r="E579" s="78"/>
      <c r="F579" s="78"/>
      <c r="G579" s="78"/>
      <c r="H579" s="78"/>
      <c r="I579" s="78"/>
      <c r="J579" s="78"/>
      <c r="K579" s="78"/>
      <c r="L579" s="81"/>
      <c r="M579" s="82"/>
      <c r="N579" s="81"/>
      <c r="O579" s="78"/>
      <c r="P579" s="83"/>
      <c r="Q579" s="82"/>
      <c r="R579" s="81"/>
      <c r="S579" s="96"/>
      <c r="T579" s="82"/>
      <c r="U579" s="82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  <c r="BT579" s="78"/>
      <c r="BU579" s="78"/>
      <c r="BV579" s="78"/>
    </row>
    <row r="580" spans="1:74" s="84" customFormat="1" ht="19">
      <c r="A580" s="78"/>
      <c r="B580" s="79"/>
      <c r="C580" s="80"/>
      <c r="D580" s="78"/>
      <c r="E580" s="78"/>
      <c r="F580" s="78"/>
      <c r="G580" s="78"/>
      <c r="H580" s="78"/>
      <c r="I580" s="78"/>
      <c r="J580" s="78"/>
      <c r="K580" s="78"/>
      <c r="L580" s="81"/>
      <c r="M580" s="82"/>
      <c r="N580" s="81"/>
      <c r="O580" s="78"/>
      <c r="P580" s="83"/>
      <c r="Q580" s="82"/>
      <c r="R580" s="81"/>
      <c r="S580" s="96"/>
      <c r="T580" s="82"/>
      <c r="U580" s="82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</row>
    <row r="581" spans="1:74" s="84" customFormat="1" ht="19">
      <c r="A581" s="78"/>
      <c r="B581" s="79"/>
      <c r="C581" s="80"/>
      <c r="D581" s="78"/>
      <c r="E581" s="78"/>
      <c r="F581" s="78"/>
      <c r="G581" s="78"/>
      <c r="H581" s="78"/>
      <c r="I581" s="78"/>
      <c r="J581" s="78"/>
      <c r="K581" s="78"/>
      <c r="L581" s="81"/>
      <c r="M581" s="82"/>
      <c r="N581" s="81"/>
      <c r="O581" s="78"/>
      <c r="P581" s="83"/>
      <c r="Q581" s="82"/>
      <c r="R581" s="81"/>
      <c r="S581" s="96"/>
      <c r="T581" s="82"/>
      <c r="U581" s="82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  <c r="BT581" s="78"/>
      <c r="BU581" s="78"/>
      <c r="BV581" s="78"/>
    </row>
    <row r="582" spans="1:74" s="84" customFormat="1" ht="19">
      <c r="A582" s="78"/>
      <c r="B582" s="79"/>
      <c r="C582" s="80"/>
      <c r="D582" s="78"/>
      <c r="E582" s="78"/>
      <c r="F582" s="78"/>
      <c r="G582" s="78"/>
      <c r="H582" s="78"/>
      <c r="I582" s="78"/>
      <c r="J582" s="78"/>
      <c r="K582" s="78"/>
      <c r="L582" s="81"/>
      <c r="M582" s="82"/>
      <c r="N582" s="81"/>
      <c r="O582" s="78"/>
      <c r="P582" s="83"/>
      <c r="Q582" s="82"/>
      <c r="R582" s="81"/>
      <c r="S582" s="96"/>
      <c r="T582" s="82"/>
      <c r="U582" s="82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</row>
    <row r="583" spans="1:74" s="84" customFormat="1" ht="19">
      <c r="A583" s="78"/>
      <c r="B583" s="79"/>
      <c r="C583" s="80"/>
      <c r="D583" s="78"/>
      <c r="E583" s="78"/>
      <c r="F583" s="78"/>
      <c r="G583" s="78"/>
      <c r="H583" s="78"/>
      <c r="I583" s="78"/>
      <c r="J583" s="78"/>
      <c r="K583" s="78"/>
      <c r="L583" s="81"/>
      <c r="M583" s="82"/>
      <c r="N583" s="81"/>
      <c r="O583" s="78"/>
      <c r="P583" s="83"/>
      <c r="Q583" s="82"/>
      <c r="R583" s="81"/>
      <c r="S583" s="96"/>
      <c r="T583" s="82"/>
      <c r="U583" s="82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  <c r="BT583" s="78"/>
      <c r="BU583" s="78"/>
      <c r="BV583" s="78"/>
    </row>
    <row r="584" spans="1:74" s="84" customFormat="1" ht="19">
      <c r="A584" s="78"/>
      <c r="B584" s="79"/>
      <c r="C584" s="80"/>
      <c r="D584" s="78"/>
      <c r="E584" s="78"/>
      <c r="F584" s="78"/>
      <c r="G584" s="78"/>
      <c r="H584" s="78"/>
      <c r="I584" s="78"/>
      <c r="J584" s="78"/>
      <c r="K584" s="78"/>
      <c r="L584" s="81"/>
      <c r="M584" s="82"/>
      <c r="N584" s="81"/>
      <c r="O584" s="78"/>
      <c r="P584" s="83"/>
      <c r="Q584" s="82"/>
      <c r="R584" s="81"/>
      <c r="S584" s="96"/>
      <c r="T584" s="82"/>
      <c r="U584" s="82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</row>
    <row r="585" spans="1:74" s="84" customFormat="1" ht="19">
      <c r="A585" s="78"/>
      <c r="B585" s="79"/>
      <c r="C585" s="80"/>
      <c r="D585" s="78"/>
      <c r="E585" s="78"/>
      <c r="F585" s="78"/>
      <c r="G585" s="78"/>
      <c r="H585" s="78"/>
      <c r="I585" s="78"/>
      <c r="J585" s="78"/>
      <c r="K585" s="78"/>
      <c r="L585" s="81"/>
      <c r="M585" s="82"/>
      <c r="N585" s="81"/>
      <c r="O585" s="78"/>
      <c r="P585" s="83"/>
      <c r="Q585" s="82"/>
      <c r="R585" s="81"/>
      <c r="S585" s="96"/>
      <c r="T585" s="82"/>
      <c r="U585" s="82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  <c r="BT585" s="78"/>
      <c r="BU585" s="78"/>
      <c r="BV585" s="78"/>
    </row>
    <row r="586" spans="1:74" s="84" customFormat="1" ht="19">
      <c r="A586" s="78"/>
      <c r="B586" s="79"/>
      <c r="C586" s="80"/>
      <c r="D586" s="78"/>
      <c r="E586" s="78"/>
      <c r="F586" s="78"/>
      <c r="G586" s="78"/>
      <c r="H586" s="78"/>
      <c r="I586" s="78"/>
      <c r="J586" s="78"/>
      <c r="K586" s="78"/>
      <c r="L586" s="81"/>
      <c r="M586" s="82"/>
      <c r="N586" s="81"/>
      <c r="O586" s="78"/>
      <c r="P586" s="83"/>
      <c r="Q586" s="82"/>
      <c r="R586" s="81"/>
      <c r="S586" s="96"/>
      <c r="T586" s="82"/>
      <c r="U586" s="82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  <c r="BT586" s="78"/>
      <c r="BU586" s="78"/>
      <c r="BV586" s="78"/>
    </row>
    <row r="587" spans="1:74" s="84" customFormat="1" ht="19">
      <c r="A587" s="78"/>
      <c r="B587" s="79"/>
      <c r="C587" s="80"/>
      <c r="D587" s="78"/>
      <c r="E587" s="78"/>
      <c r="F587" s="78"/>
      <c r="G587" s="78"/>
      <c r="H587" s="78"/>
      <c r="I587" s="78"/>
      <c r="J587" s="78"/>
      <c r="K587" s="78"/>
      <c r="L587" s="81"/>
      <c r="M587" s="82"/>
      <c r="N587" s="81"/>
      <c r="O587" s="78"/>
      <c r="P587" s="83"/>
      <c r="Q587" s="82"/>
      <c r="R587" s="81"/>
      <c r="S587" s="96"/>
      <c r="T587" s="82"/>
      <c r="U587" s="82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  <c r="BT587" s="78"/>
      <c r="BU587" s="78"/>
      <c r="BV587" s="78"/>
    </row>
    <row r="588" spans="1:74" s="84" customFormat="1" ht="19">
      <c r="A588" s="78"/>
      <c r="B588" s="79"/>
      <c r="C588" s="80"/>
      <c r="D588" s="78"/>
      <c r="E588" s="78"/>
      <c r="F588" s="78"/>
      <c r="G588" s="78"/>
      <c r="H588" s="78"/>
      <c r="I588" s="78"/>
      <c r="J588" s="78"/>
      <c r="K588" s="78"/>
      <c r="L588" s="81"/>
      <c r="M588" s="82"/>
      <c r="N588" s="81"/>
      <c r="O588" s="78"/>
      <c r="P588" s="83"/>
      <c r="Q588" s="82"/>
      <c r="R588" s="81"/>
      <c r="S588" s="96"/>
      <c r="T588" s="82"/>
      <c r="U588" s="82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  <c r="BT588" s="78"/>
      <c r="BU588" s="78"/>
      <c r="BV588" s="78"/>
    </row>
    <row r="589" spans="1:74" s="84" customFormat="1" ht="19">
      <c r="A589" s="78"/>
      <c r="B589" s="79"/>
      <c r="C589" s="80"/>
      <c r="D589" s="78"/>
      <c r="E589" s="78"/>
      <c r="F589" s="78"/>
      <c r="G589" s="78"/>
      <c r="H589" s="78"/>
      <c r="I589" s="78"/>
      <c r="J589" s="78"/>
      <c r="K589" s="78"/>
      <c r="L589" s="81"/>
      <c r="M589" s="82"/>
      <c r="N589" s="81"/>
      <c r="O589" s="78"/>
      <c r="P589" s="83"/>
      <c r="Q589" s="82"/>
      <c r="R589" s="81"/>
      <c r="S589" s="96"/>
      <c r="T589" s="82"/>
      <c r="U589" s="82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  <c r="BT589" s="78"/>
      <c r="BU589" s="78"/>
      <c r="BV589" s="78"/>
    </row>
    <row r="590" spans="1:74" s="84" customFormat="1" ht="19">
      <c r="A590" s="78"/>
      <c r="B590" s="79"/>
      <c r="C590" s="80"/>
      <c r="D590" s="78"/>
      <c r="E590" s="78"/>
      <c r="F590" s="78"/>
      <c r="G590" s="78"/>
      <c r="H590" s="78"/>
      <c r="I590" s="78"/>
      <c r="J590" s="78"/>
      <c r="K590" s="78"/>
      <c r="L590" s="81"/>
      <c r="M590" s="82"/>
      <c r="N590" s="81"/>
      <c r="O590" s="78"/>
      <c r="P590" s="83"/>
      <c r="Q590" s="82"/>
      <c r="R590" s="81"/>
      <c r="S590" s="96"/>
      <c r="T590" s="82"/>
      <c r="U590" s="82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</row>
    <row r="591" spans="1:74" s="84" customFormat="1" ht="19">
      <c r="A591" s="78"/>
      <c r="B591" s="79"/>
      <c r="C591" s="80"/>
      <c r="D591" s="78"/>
      <c r="E591" s="78"/>
      <c r="F591" s="78"/>
      <c r="G591" s="78"/>
      <c r="H591" s="78"/>
      <c r="I591" s="78"/>
      <c r="J591" s="78"/>
      <c r="K591" s="78"/>
      <c r="L591" s="81"/>
      <c r="M591" s="82"/>
      <c r="N591" s="81"/>
      <c r="O591" s="78"/>
      <c r="P591" s="83"/>
      <c r="Q591" s="82"/>
      <c r="R591" s="81"/>
      <c r="S591" s="96"/>
      <c r="T591" s="82"/>
      <c r="U591" s="82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  <c r="BT591" s="78"/>
      <c r="BU591" s="78"/>
      <c r="BV591" s="78"/>
    </row>
    <row r="592" spans="1:74" s="84" customFormat="1" ht="19">
      <c r="A592" s="78"/>
      <c r="B592" s="79"/>
      <c r="C592" s="80"/>
      <c r="D592" s="78"/>
      <c r="E592" s="78"/>
      <c r="F592" s="78"/>
      <c r="G592" s="78"/>
      <c r="H592" s="78"/>
      <c r="I592" s="78"/>
      <c r="J592" s="78"/>
      <c r="K592" s="78"/>
      <c r="L592" s="81"/>
      <c r="M592" s="82"/>
      <c r="N592" s="81"/>
      <c r="O592" s="78"/>
      <c r="P592" s="83"/>
      <c r="Q592" s="82"/>
      <c r="R592" s="81"/>
      <c r="S592" s="96"/>
      <c r="T592" s="82"/>
      <c r="U592" s="82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  <c r="BT592" s="78"/>
      <c r="BU592" s="78"/>
      <c r="BV592" s="78"/>
    </row>
    <row r="593" spans="1:74" s="84" customFormat="1" ht="19">
      <c r="A593" s="78"/>
      <c r="B593" s="79"/>
      <c r="C593" s="80"/>
      <c r="D593" s="78"/>
      <c r="E593" s="78"/>
      <c r="F593" s="78"/>
      <c r="G593" s="78"/>
      <c r="H593" s="78"/>
      <c r="I593" s="78"/>
      <c r="J593" s="78"/>
      <c r="K593" s="78"/>
      <c r="L593" s="81"/>
      <c r="M593" s="82"/>
      <c r="N593" s="81"/>
      <c r="O593" s="78"/>
      <c r="P593" s="83"/>
      <c r="Q593" s="82"/>
      <c r="R593" s="81"/>
      <c r="S593" s="96"/>
      <c r="T593" s="82"/>
      <c r="U593" s="82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  <c r="BT593" s="78"/>
      <c r="BU593" s="78"/>
      <c r="BV593" s="78"/>
    </row>
    <row r="594" spans="1:74" s="84" customFormat="1" ht="19">
      <c r="A594" s="78"/>
      <c r="B594" s="79"/>
      <c r="C594" s="80"/>
      <c r="D594" s="78"/>
      <c r="E594" s="78"/>
      <c r="F594" s="78"/>
      <c r="G594" s="78"/>
      <c r="H594" s="78"/>
      <c r="I594" s="78"/>
      <c r="J594" s="78"/>
      <c r="K594" s="78"/>
      <c r="L594" s="81"/>
      <c r="M594" s="82"/>
      <c r="N594" s="81"/>
      <c r="O594" s="78"/>
      <c r="P594" s="83"/>
      <c r="Q594" s="82"/>
      <c r="R594" s="81"/>
      <c r="S594" s="96"/>
      <c r="T594" s="82"/>
      <c r="U594" s="82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</row>
    <row r="595" spans="1:74" s="84" customFormat="1" ht="19">
      <c r="A595" s="78"/>
      <c r="B595" s="79"/>
      <c r="C595" s="80"/>
      <c r="D595" s="78"/>
      <c r="E595" s="78"/>
      <c r="F595" s="78"/>
      <c r="G595" s="78"/>
      <c r="H595" s="78"/>
      <c r="I595" s="78"/>
      <c r="J595" s="78"/>
      <c r="K595" s="78"/>
      <c r="L595" s="81"/>
      <c r="M595" s="82"/>
      <c r="N595" s="81"/>
      <c r="O595" s="78"/>
      <c r="P595" s="83"/>
      <c r="Q595" s="82"/>
      <c r="R595" s="81"/>
      <c r="S595" s="96"/>
      <c r="T595" s="82"/>
      <c r="U595" s="82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</row>
    <row r="596" spans="1:74" s="84" customFormat="1" ht="19">
      <c r="A596" s="78"/>
      <c r="B596" s="79"/>
      <c r="C596" s="80"/>
      <c r="D596" s="78"/>
      <c r="E596" s="78"/>
      <c r="F596" s="78"/>
      <c r="G596" s="78"/>
      <c r="H596" s="78"/>
      <c r="I596" s="78"/>
      <c r="J596" s="78"/>
      <c r="K596" s="78"/>
      <c r="L596" s="81"/>
      <c r="M596" s="82"/>
      <c r="N596" s="81"/>
      <c r="O596" s="78"/>
      <c r="P596" s="83"/>
      <c r="Q596" s="82"/>
      <c r="R596" s="81"/>
      <c r="S596" s="96"/>
      <c r="T596" s="82"/>
      <c r="U596" s="82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  <c r="BT596" s="78"/>
      <c r="BU596" s="78"/>
      <c r="BV596" s="78"/>
    </row>
    <row r="597" spans="1:74" s="84" customFormat="1" ht="19">
      <c r="A597" s="78"/>
      <c r="B597" s="79"/>
      <c r="C597" s="80"/>
      <c r="D597" s="78"/>
      <c r="E597" s="78"/>
      <c r="F597" s="78"/>
      <c r="G597" s="78"/>
      <c r="H597" s="78"/>
      <c r="I597" s="78"/>
      <c r="J597" s="78"/>
      <c r="K597" s="78"/>
      <c r="L597" s="81"/>
      <c r="M597" s="82"/>
      <c r="N597" s="81"/>
      <c r="O597" s="78"/>
      <c r="P597" s="83"/>
      <c r="Q597" s="82"/>
      <c r="R597" s="81"/>
      <c r="S597" s="96"/>
      <c r="T597" s="82"/>
      <c r="U597" s="82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  <c r="BT597" s="78"/>
      <c r="BU597" s="78"/>
      <c r="BV597" s="78"/>
    </row>
    <row r="598" spans="1:74" s="84" customFormat="1" ht="19">
      <c r="A598" s="78"/>
      <c r="B598" s="79"/>
      <c r="C598" s="80"/>
      <c r="D598" s="78"/>
      <c r="E598" s="78"/>
      <c r="F598" s="78"/>
      <c r="G598" s="78"/>
      <c r="H598" s="78"/>
      <c r="I598" s="78"/>
      <c r="J598" s="78"/>
      <c r="K598" s="78"/>
      <c r="L598" s="81"/>
      <c r="M598" s="82"/>
      <c r="N598" s="81"/>
      <c r="O598" s="78"/>
      <c r="P598" s="83"/>
      <c r="Q598" s="82"/>
      <c r="R598" s="81"/>
      <c r="S598" s="96"/>
      <c r="T598" s="82"/>
      <c r="U598" s="82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</row>
    <row r="599" spans="1:74" s="84" customFormat="1" ht="19">
      <c r="A599" s="78"/>
      <c r="B599" s="79"/>
      <c r="C599" s="80"/>
      <c r="D599" s="78"/>
      <c r="E599" s="78"/>
      <c r="F599" s="78"/>
      <c r="G599" s="78"/>
      <c r="H599" s="78"/>
      <c r="I599" s="78"/>
      <c r="J599" s="78"/>
      <c r="K599" s="78"/>
      <c r="L599" s="81"/>
      <c r="M599" s="82"/>
      <c r="N599" s="81"/>
      <c r="O599" s="78"/>
      <c r="P599" s="83"/>
      <c r="Q599" s="82"/>
      <c r="R599" s="81"/>
      <c r="S599" s="96"/>
      <c r="T599" s="82"/>
      <c r="U599" s="82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</row>
    <row r="600" spans="1:74" s="84" customFormat="1" ht="19">
      <c r="A600" s="78"/>
      <c r="B600" s="79"/>
      <c r="C600" s="80"/>
      <c r="D600" s="78"/>
      <c r="E600" s="78"/>
      <c r="F600" s="78"/>
      <c r="G600" s="78"/>
      <c r="H600" s="78"/>
      <c r="I600" s="78"/>
      <c r="J600" s="78"/>
      <c r="K600" s="78"/>
      <c r="L600" s="81"/>
      <c r="M600" s="82"/>
      <c r="N600" s="81"/>
      <c r="O600" s="78"/>
      <c r="P600" s="83"/>
      <c r="Q600" s="82"/>
      <c r="R600" s="81"/>
      <c r="S600" s="96"/>
      <c r="T600" s="82"/>
      <c r="U600" s="82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  <c r="BN600" s="78"/>
      <c r="BO600" s="78"/>
      <c r="BP600" s="78"/>
      <c r="BQ600" s="78"/>
      <c r="BR600" s="78"/>
      <c r="BS600" s="78"/>
      <c r="BT600" s="78"/>
      <c r="BU600" s="78"/>
      <c r="BV600" s="78"/>
    </row>
    <row r="601" spans="1:74" s="84" customFormat="1" ht="19">
      <c r="A601" s="78"/>
      <c r="B601" s="79"/>
      <c r="C601" s="80"/>
      <c r="D601" s="78"/>
      <c r="E601" s="78"/>
      <c r="F601" s="78"/>
      <c r="G601" s="78"/>
      <c r="H601" s="78"/>
      <c r="I601" s="78"/>
      <c r="J601" s="78"/>
      <c r="K601" s="78"/>
      <c r="L601" s="81"/>
      <c r="M601" s="82"/>
      <c r="N601" s="81"/>
      <c r="O601" s="78"/>
      <c r="P601" s="83"/>
      <c r="Q601" s="82"/>
      <c r="R601" s="81"/>
      <c r="S601" s="96"/>
      <c r="T601" s="82"/>
      <c r="U601" s="82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/>
      <c r="BO601" s="78"/>
      <c r="BP601" s="78"/>
      <c r="BQ601" s="78"/>
      <c r="BR601" s="78"/>
      <c r="BS601" s="78"/>
      <c r="BT601" s="78"/>
      <c r="BU601" s="78"/>
      <c r="BV601" s="78"/>
    </row>
    <row r="602" spans="1:74" s="84" customFormat="1" ht="19">
      <c r="A602" s="78"/>
      <c r="B602" s="79"/>
      <c r="C602" s="80"/>
      <c r="D602" s="78"/>
      <c r="E602" s="78"/>
      <c r="F602" s="78"/>
      <c r="G602" s="78"/>
      <c r="H602" s="78"/>
      <c r="I602" s="78"/>
      <c r="J602" s="78"/>
      <c r="K602" s="78"/>
      <c r="L602" s="81"/>
      <c r="M602" s="82"/>
      <c r="N602" s="81"/>
      <c r="O602" s="78"/>
      <c r="P602" s="83"/>
      <c r="Q602" s="82"/>
      <c r="R602" s="81"/>
      <c r="S602" s="96"/>
      <c r="T602" s="82"/>
      <c r="U602" s="82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  <c r="BT602" s="78"/>
      <c r="BU602" s="78"/>
      <c r="BV602" s="78"/>
    </row>
    <row r="603" spans="1:74" s="84" customFormat="1" ht="19">
      <c r="A603" s="78"/>
      <c r="B603" s="79"/>
      <c r="C603" s="80"/>
      <c r="D603" s="78"/>
      <c r="E603" s="78"/>
      <c r="F603" s="78"/>
      <c r="G603" s="78"/>
      <c r="H603" s="78"/>
      <c r="I603" s="78"/>
      <c r="J603" s="78"/>
      <c r="K603" s="78"/>
      <c r="L603" s="81"/>
      <c r="M603" s="82"/>
      <c r="N603" s="81"/>
      <c r="O603" s="78"/>
      <c r="P603" s="83"/>
      <c r="Q603" s="82"/>
      <c r="R603" s="81"/>
      <c r="S603" s="96"/>
      <c r="T603" s="82"/>
      <c r="U603" s="82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/>
      <c r="BO603" s="78"/>
      <c r="BP603" s="78"/>
      <c r="BQ603" s="78"/>
      <c r="BR603" s="78"/>
      <c r="BS603" s="78"/>
      <c r="BT603" s="78"/>
      <c r="BU603" s="78"/>
      <c r="BV603" s="78"/>
    </row>
    <row r="604" spans="1:74" s="84" customFormat="1" ht="19">
      <c r="A604" s="78"/>
      <c r="B604" s="79"/>
      <c r="C604" s="80"/>
      <c r="D604" s="78"/>
      <c r="E604" s="78"/>
      <c r="F604" s="78"/>
      <c r="G604" s="78"/>
      <c r="H604" s="78"/>
      <c r="I604" s="78"/>
      <c r="J604" s="78"/>
      <c r="K604" s="78"/>
      <c r="L604" s="81"/>
      <c r="M604" s="82"/>
      <c r="N604" s="81"/>
      <c r="O604" s="78"/>
      <c r="P604" s="83"/>
      <c r="Q604" s="82"/>
      <c r="R604" s="81"/>
      <c r="S604" s="96"/>
      <c r="T604" s="82"/>
      <c r="U604" s="82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  <c r="BN604" s="78"/>
      <c r="BO604" s="78"/>
      <c r="BP604" s="78"/>
      <c r="BQ604" s="78"/>
      <c r="BR604" s="78"/>
      <c r="BS604" s="78"/>
      <c r="BT604" s="78"/>
      <c r="BU604" s="78"/>
      <c r="BV604" s="78"/>
    </row>
    <row r="605" spans="1:74" s="84" customFormat="1" ht="19">
      <c r="A605" s="78"/>
      <c r="B605" s="79"/>
      <c r="C605" s="80"/>
      <c r="D605" s="78"/>
      <c r="E605" s="78"/>
      <c r="F605" s="78"/>
      <c r="G605" s="78"/>
      <c r="H605" s="78"/>
      <c r="I605" s="78"/>
      <c r="J605" s="78"/>
      <c r="K605" s="78"/>
      <c r="L605" s="81"/>
      <c r="M605" s="82"/>
      <c r="N605" s="81"/>
      <c r="O605" s="78"/>
      <c r="P605" s="83"/>
      <c r="Q605" s="82"/>
      <c r="R605" s="81"/>
      <c r="S605" s="96"/>
      <c r="T605" s="82"/>
      <c r="U605" s="82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  <c r="BN605" s="78"/>
      <c r="BO605" s="78"/>
      <c r="BP605" s="78"/>
      <c r="BQ605" s="78"/>
      <c r="BR605" s="78"/>
      <c r="BS605" s="78"/>
      <c r="BT605" s="78"/>
      <c r="BU605" s="78"/>
      <c r="BV605" s="78"/>
    </row>
    <row r="606" spans="1:74" s="84" customFormat="1" ht="19">
      <c r="A606" s="78"/>
      <c r="B606" s="79"/>
      <c r="C606" s="80"/>
      <c r="D606" s="78"/>
      <c r="E606" s="78"/>
      <c r="F606" s="78"/>
      <c r="G606" s="78"/>
      <c r="H606" s="78"/>
      <c r="I606" s="78"/>
      <c r="J606" s="78"/>
      <c r="K606" s="78"/>
      <c r="L606" s="81"/>
      <c r="M606" s="82"/>
      <c r="N606" s="81"/>
      <c r="O606" s="78"/>
      <c r="P606" s="83"/>
      <c r="Q606" s="82"/>
      <c r="R606" s="81"/>
      <c r="S606" s="96"/>
      <c r="T606" s="82"/>
      <c r="U606" s="82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</row>
    <row r="607" spans="1:74" s="84" customFormat="1" ht="19">
      <c r="A607" s="78"/>
      <c r="B607" s="79"/>
      <c r="C607" s="80"/>
      <c r="D607" s="78"/>
      <c r="E607" s="78"/>
      <c r="F607" s="78"/>
      <c r="G607" s="78"/>
      <c r="H607" s="78"/>
      <c r="I607" s="78"/>
      <c r="J607" s="78"/>
      <c r="K607" s="78"/>
      <c r="L607" s="81"/>
      <c r="M607" s="82"/>
      <c r="N607" s="81"/>
      <c r="O607" s="78"/>
      <c r="P607" s="83"/>
      <c r="Q607" s="82"/>
      <c r="R607" s="81"/>
      <c r="S607" s="96"/>
      <c r="T607" s="82"/>
      <c r="U607" s="82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  <c r="BN607" s="78"/>
      <c r="BO607" s="78"/>
      <c r="BP607" s="78"/>
      <c r="BQ607" s="78"/>
      <c r="BR607" s="78"/>
      <c r="BS607" s="78"/>
      <c r="BT607" s="78"/>
      <c r="BU607" s="78"/>
      <c r="BV607" s="78"/>
    </row>
    <row r="608" spans="1:74" s="84" customFormat="1" ht="19">
      <c r="A608" s="78"/>
      <c r="B608" s="79"/>
      <c r="C608" s="80"/>
      <c r="D608" s="78"/>
      <c r="E608" s="78"/>
      <c r="F608" s="78"/>
      <c r="G608" s="78"/>
      <c r="H608" s="78"/>
      <c r="I608" s="78"/>
      <c r="J608" s="78"/>
      <c r="K608" s="78"/>
      <c r="L608" s="81"/>
      <c r="M608" s="82"/>
      <c r="N608" s="81"/>
      <c r="O608" s="78"/>
      <c r="P608" s="83"/>
      <c r="Q608" s="82"/>
      <c r="R608" s="81"/>
      <c r="S608" s="96"/>
      <c r="T608" s="82"/>
      <c r="U608" s="82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  <c r="BN608" s="78"/>
      <c r="BO608" s="78"/>
      <c r="BP608" s="78"/>
      <c r="BQ608" s="78"/>
      <c r="BR608" s="78"/>
      <c r="BS608" s="78"/>
      <c r="BT608" s="78"/>
      <c r="BU608" s="78"/>
      <c r="BV608" s="78"/>
    </row>
    <row r="609" spans="1:74" s="84" customFormat="1" ht="19">
      <c r="A609" s="78"/>
      <c r="B609" s="79"/>
      <c r="C609" s="80"/>
      <c r="D609" s="78"/>
      <c r="E609" s="78"/>
      <c r="F609" s="78"/>
      <c r="G609" s="78"/>
      <c r="H609" s="78"/>
      <c r="I609" s="78"/>
      <c r="J609" s="78"/>
      <c r="K609" s="78"/>
      <c r="L609" s="81"/>
      <c r="M609" s="82"/>
      <c r="N609" s="81"/>
      <c r="O609" s="78"/>
      <c r="P609" s="83"/>
      <c r="Q609" s="82"/>
      <c r="R609" s="81"/>
      <c r="S609" s="96"/>
      <c r="T609" s="82"/>
      <c r="U609" s="82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  <c r="BT609" s="78"/>
      <c r="BU609" s="78"/>
      <c r="BV609" s="78"/>
    </row>
    <row r="610" spans="1:74" s="84" customFormat="1" ht="19">
      <c r="A610" s="78"/>
      <c r="B610" s="79"/>
      <c r="C610" s="80"/>
      <c r="D610" s="78"/>
      <c r="E610" s="78"/>
      <c r="F610" s="78"/>
      <c r="G610" s="78"/>
      <c r="H610" s="78"/>
      <c r="I610" s="78"/>
      <c r="J610" s="78"/>
      <c r="K610" s="78"/>
      <c r="L610" s="81"/>
      <c r="M610" s="82"/>
      <c r="N610" s="81"/>
      <c r="O610" s="78"/>
      <c r="P610" s="83"/>
      <c r="Q610" s="82"/>
      <c r="R610" s="81"/>
      <c r="S610" s="96"/>
      <c r="T610" s="82"/>
      <c r="U610" s="82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  <c r="BN610" s="78"/>
      <c r="BO610" s="78"/>
      <c r="BP610" s="78"/>
      <c r="BQ610" s="78"/>
      <c r="BR610" s="78"/>
      <c r="BS610" s="78"/>
      <c r="BT610" s="78"/>
      <c r="BU610" s="78"/>
      <c r="BV610" s="78"/>
    </row>
    <row r="611" spans="1:74" s="84" customFormat="1" ht="19">
      <c r="A611" s="78"/>
      <c r="B611" s="79"/>
      <c r="C611" s="80"/>
      <c r="D611" s="78"/>
      <c r="E611" s="78"/>
      <c r="F611" s="78"/>
      <c r="G611" s="78"/>
      <c r="H611" s="78"/>
      <c r="I611" s="78"/>
      <c r="J611" s="78"/>
      <c r="K611" s="78"/>
      <c r="L611" s="81"/>
      <c r="M611" s="82"/>
      <c r="N611" s="81"/>
      <c r="O611" s="78"/>
      <c r="P611" s="83"/>
      <c r="Q611" s="82"/>
      <c r="R611" s="81"/>
      <c r="S611" s="96"/>
      <c r="T611" s="82"/>
      <c r="U611" s="82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  <c r="BT611" s="78"/>
      <c r="BU611" s="78"/>
      <c r="BV611" s="78"/>
    </row>
    <row r="612" spans="1:74" s="84" customFormat="1" ht="19">
      <c r="A612" s="78"/>
      <c r="B612" s="79"/>
      <c r="C612" s="80"/>
      <c r="D612" s="78"/>
      <c r="E612" s="78"/>
      <c r="F612" s="78"/>
      <c r="G612" s="78"/>
      <c r="H612" s="78"/>
      <c r="I612" s="78"/>
      <c r="J612" s="78"/>
      <c r="K612" s="78"/>
      <c r="L612" s="81"/>
      <c r="M612" s="82"/>
      <c r="N612" s="81"/>
      <c r="O612" s="78"/>
      <c r="P612" s="83"/>
      <c r="Q612" s="82"/>
      <c r="R612" s="81"/>
      <c r="S612" s="96"/>
      <c r="T612" s="82"/>
      <c r="U612" s="82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78"/>
      <c r="BT612" s="78"/>
      <c r="BU612" s="78"/>
      <c r="BV612" s="78"/>
    </row>
    <row r="613" spans="1:74" s="84" customFormat="1" ht="19">
      <c r="A613" s="78"/>
      <c r="B613" s="79"/>
      <c r="C613" s="80"/>
      <c r="D613" s="78"/>
      <c r="E613" s="78"/>
      <c r="F613" s="78"/>
      <c r="G613" s="78"/>
      <c r="H613" s="78"/>
      <c r="I613" s="78"/>
      <c r="J613" s="78"/>
      <c r="K613" s="78"/>
      <c r="L613" s="81"/>
      <c r="M613" s="82"/>
      <c r="N613" s="81"/>
      <c r="O613" s="78"/>
      <c r="P613" s="83"/>
      <c r="Q613" s="82"/>
      <c r="R613" s="81"/>
      <c r="S613" s="96"/>
      <c r="T613" s="82"/>
      <c r="U613" s="82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  <c r="BT613" s="78"/>
      <c r="BU613" s="78"/>
      <c r="BV613" s="78"/>
    </row>
    <row r="614" spans="1:74" s="84" customFormat="1" ht="19">
      <c r="A614" s="78"/>
      <c r="B614" s="79"/>
      <c r="C614" s="80"/>
      <c r="D614" s="78"/>
      <c r="E614" s="78"/>
      <c r="F614" s="78"/>
      <c r="G614" s="78"/>
      <c r="H614" s="78"/>
      <c r="I614" s="78"/>
      <c r="J614" s="78"/>
      <c r="K614" s="78"/>
      <c r="L614" s="81"/>
      <c r="M614" s="82"/>
      <c r="N614" s="81"/>
      <c r="O614" s="78"/>
      <c r="P614" s="83"/>
      <c r="Q614" s="82"/>
      <c r="R614" s="81"/>
      <c r="S614" s="96"/>
      <c r="T614" s="82"/>
      <c r="U614" s="82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  <c r="BN614" s="78"/>
      <c r="BO614" s="78"/>
      <c r="BP614" s="78"/>
      <c r="BQ614" s="78"/>
      <c r="BR614" s="78"/>
      <c r="BS614" s="78"/>
      <c r="BT614" s="78"/>
      <c r="BU614" s="78"/>
      <c r="BV614" s="78"/>
    </row>
    <row r="615" spans="1:74" s="84" customFormat="1" ht="19">
      <c r="A615" s="78"/>
      <c r="B615" s="79"/>
      <c r="C615" s="80"/>
      <c r="D615" s="78"/>
      <c r="E615" s="78"/>
      <c r="F615" s="78"/>
      <c r="G615" s="78"/>
      <c r="H615" s="78"/>
      <c r="I615" s="78"/>
      <c r="J615" s="78"/>
      <c r="K615" s="78"/>
      <c r="L615" s="81"/>
      <c r="M615" s="82"/>
      <c r="N615" s="81"/>
      <c r="O615" s="78"/>
      <c r="P615" s="83"/>
      <c r="Q615" s="82"/>
      <c r="R615" s="81"/>
      <c r="S615" s="96"/>
      <c r="T615" s="82"/>
      <c r="U615" s="82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  <c r="BT615" s="78"/>
      <c r="BU615" s="78"/>
      <c r="BV615" s="78"/>
    </row>
    <row r="616" spans="1:74" s="84" customFormat="1" ht="19">
      <c r="A616" s="78"/>
      <c r="B616" s="79"/>
      <c r="C616" s="80"/>
      <c r="D616" s="78"/>
      <c r="E616" s="78"/>
      <c r="F616" s="78"/>
      <c r="G616" s="78"/>
      <c r="H616" s="78"/>
      <c r="I616" s="78"/>
      <c r="J616" s="78"/>
      <c r="K616" s="78"/>
      <c r="L616" s="81"/>
      <c r="M616" s="82"/>
      <c r="N616" s="81"/>
      <c r="O616" s="78"/>
      <c r="P616" s="83"/>
      <c r="Q616" s="82"/>
      <c r="R616" s="81"/>
      <c r="S616" s="96"/>
      <c r="T616" s="82"/>
      <c r="U616" s="82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  <c r="BN616" s="78"/>
      <c r="BO616" s="78"/>
      <c r="BP616" s="78"/>
      <c r="BQ616" s="78"/>
      <c r="BR616" s="78"/>
      <c r="BS616" s="78"/>
      <c r="BT616" s="78"/>
      <c r="BU616" s="78"/>
      <c r="BV616" s="78"/>
    </row>
    <row r="617" spans="1:74" s="84" customFormat="1" ht="19">
      <c r="A617" s="78"/>
      <c r="B617" s="79"/>
      <c r="C617" s="80"/>
      <c r="D617" s="78"/>
      <c r="E617" s="78"/>
      <c r="F617" s="78"/>
      <c r="G617" s="78"/>
      <c r="H617" s="78"/>
      <c r="I617" s="78"/>
      <c r="J617" s="78"/>
      <c r="K617" s="78"/>
      <c r="L617" s="81"/>
      <c r="M617" s="82"/>
      <c r="N617" s="81"/>
      <c r="O617" s="78"/>
      <c r="P617" s="83"/>
      <c r="Q617" s="82"/>
      <c r="R617" s="81"/>
      <c r="S617" s="96"/>
      <c r="T617" s="82"/>
      <c r="U617" s="82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</row>
    <row r="618" spans="1:74" s="84" customFormat="1" ht="19">
      <c r="A618" s="78"/>
      <c r="B618" s="79"/>
      <c r="C618" s="80"/>
      <c r="D618" s="78"/>
      <c r="E618" s="78"/>
      <c r="F618" s="78"/>
      <c r="G618" s="78"/>
      <c r="H618" s="78"/>
      <c r="I618" s="78"/>
      <c r="J618" s="78"/>
      <c r="K618" s="78"/>
      <c r="L618" s="81"/>
      <c r="M618" s="82"/>
      <c r="N618" s="81"/>
      <c r="O618" s="78"/>
      <c r="P618" s="83"/>
      <c r="Q618" s="82"/>
      <c r="R618" s="81"/>
      <c r="S618" s="96"/>
      <c r="T618" s="82"/>
      <c r="U618" s="82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/>
      <c r="BO618" s="78"/>
      <c r="BP618" s="78"/>
      <c r="BQ618" s="78"/>
      <c r="BR618" s="78"/>
      <c r="BS618" s="78"/>
      <c r="BT618" s="78"/>
      <c r="BU618" s="78"/>
      <c r="BV618" s="78"/>
    </row>
    <row r="619" spans="1:74" s="84" customFormat="1" ht="19">
      <c r="A619" s="78"/>
      <c r="B619" s="79"/>
      <c r="C619" s="80"/>
      <c r="D619" s="78"/>
      <c r="E619" s="78"/>
      <c r="F619" s="78"/>
      <c r="G619" s="78"/>
      <c r="H619" s="78"/>
      <c r="I619" s="78"/>
      <c r="J619" s="78"/>
      <c r="K619" s="78"/>
      <c r="L619" s="81"/>
      <c r="M619" s="82"/>
      <c r="N619" s="81"/>
      <c r="O619" s="78"/>
      <c r="P619" s="83"/>
      <c r="Q619" s="82"/>
      <c r="R619" s="81"/>
      <c r="S619" s="96"/>
      <c r="T619" s="82"/>
      <c r="U619" s="82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  <c r="BT619" s="78"/>
      <c r="BU619" s="78"/>
      <c r="BV619" s="78"/>
    </row>
    <row r="620" spans="1:74" s="84" customFormat="1" ht="19">
      <c r="A620" s="78"/>
      <c r="B620" s="79"/>
      <c r="C620" s="80"/>
      <c r="D620" s="78"/>
      <c r="E620" s="78"/>
      <c r="F620" s="78"/>
      <c r="G620" s="78"/>
      <c r="H620" s="78"/>
      <c r="I620" s="78"/>
      <c r="J620" s="78"/>
      <c r="K620" s="78"/>
      <c r="L620" s="81"/>
      <c r="M620" s="82"/>
      <c r="N620" s="81"/>
      <c r="O620" s="78"/>
      <c r="P620" s="83"/>
      <c r="Q620" s="82"/>
      <c r="R620" s="81"/>
      <c r="S620" s="96"/>
      <c r="T620" s="82"/>
      <c r="U620" s="82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  <c r="BN620" s="78"/>
      <c r="BO620" s="78"/>
      <c r="BP620" s="78"/>
      <c r="BQ620" s="78"/>
      <c r="BR620" s="78"/>
      <c r="BS620" s="78"/>
      <c r="BT620" s="78"/>
      <c r="BU620" s="78"/>
      <c r="BV620" s="78"/>
    </row>
    <row r="621" spans="1:74" s="84" customFormat="1" ht="19">
      <c r="A621" s="78"/>
      <c r="B621" s="79"/>
      <c r="C621" s="80"/>
      <c r="D621" s="78"/>
      <c r="E621" s="78"/>
      <c r="F621" s="78"/>
      <c r="G621" s="78"/>
      <c r="H621" s="78"/>
      <c r="I621" s="78"/>
      <c r="J621" s="78"/>
      <c r="K621" s="78"/>
      <c r="L621" s="81"/>
      <c r="M621" s="82"/>
      <c r="N621" s="81"/>
      <c r="O621" s="78"/>
      <c r="P621" s="83"/>
      <c r="Q621" s="82"/>
      <c r="R621" s="81"/>
      <c r="S621" s="96"/>
      <c r="T621" s="82"/>
      <c r="U621" s="82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  <c r="BN621" s="78"/>
      <c r="BO621" s="78"/>
      <c r="BP621" s="78"/>
      <c r="BQ621" s="78"/>
      <c r="BR621" s="78"/>
      <c r="BS621" s="78"/>
      <c r="BT621" s="78"/>
      <c r="BU621" s="78"/>
      <c r="BV621" s="78"/>
    </row>
    <row r="622" spans="1:74" s="84" customFormat="1" ht="19">
      <c r="A622" s="78"/>
      <c r="B622" s="79"/>
      <c r="C622" s="80"/>
      <c r="D622" s="78"/>
      <c r="E622" s="78"/>
      <c r="F622" s="78"/>
      <c r="G622" s="78"/>
      <c r="H622" s="78"/>
      <c r="I622" s="78"/>
      <c r="J622" s="78"/>
      <c r="K622" s="78"/>
      <c r="L622" s="81"/>
      <c r="M622" s="82"/>
      <c r="N622" s="81"/>
      <c r="O622" s="78"/>
      <c r="P622" s="83"/>
      <c r="Q622" s="82"/>
      <c r="R622" s="81"/>
      <c r="S622" s="96"/>
      <c r="T622" s="82"/>
      <c r="U622" s="82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/>
      <c r="BO622" s="78"/>
      <c r="BP622" s="78"/>
      <c r="BQ622" s="78"/>
      <c r="BR622" s="78"/>
      <c r="BS622" s="78"/>
      <c r="BT622" s="78"/>
      <c r="BU622" s="78"/>
      <c r="BV622" s="78"/>
    </row>
    <row r="623" spans="1:74" s="84" customFormat="1" ht="19">
      <c r="A623" s="78"/>
      <c r="B623" s="79"/>
      <c r="C623" s="80"/>
      <c r="D623" s="78"/>
      <c r="E623" s="78"/>
      <c r="F623" s="78"/>
      <c r="G623" s="78"/>
      <c r="H623" s="78"/>
      <c r="I623" s="78"/>
      <c r="J623" s="78"/>
      <c r="K623" s="78"/>
      <c r="L623" s="81"/>
      <c r="M623" s="82"/>
      <c r="N623" s="81"/>
      <c r="O623" s="78"/>
      <c r="P623" s="83"/>
      <c r="Q623" s="82"/>
      <c r="R623" s="81"/>
      <c r="S623" s="96"/>
      <c r="T623" s="82"/>
      <c r="U623" s="82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  <c r="BT623" s="78"/>
      <c r="BU623" s="78"/>
      <c r="BV623" s="78"/>
    </row>
    <row r="624" spans="1:74" s="84" customFormat="1" ht="19">
      <c r="A624" s="78"/>
      <c r="B624" s="79"/>
      <c r="C624" s="80"/>
      <c r="D624" s="78"/>
      <c r="E624" s="78"/>
      <c r="F624" s="78"/>
      <c r="G624" s="78"/>
      <c r="H624" s="78"/>
      <c r="I624" s="78"/>
      <c r="J624" s="78"/>
      <c r="K624" s="78"/>
      <c r="L624" s="81"/>
      <c r="M624" s="82"/>
      <c r="N624" s="81"/>
      <c r="O624" s="78"/>
      <c r="P624" s="83"/>
      <c r="Q624" s="82"/>
      <c r="R624" s="81"/>
      <c r="S624" s="96"/>
      <c r="T624" s="82"/>
      <c r="U624" s="82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  <c r="BL624" s="78"/>
      <c r="BM624" s="78"/>
      <c r="BN624" s="78"/>
      <c r="BO624" s="78"/>
      <c r="BP624" s="78"/>
      <c r="BQ624" s="78"/>
      <c r="BR624" s="78"/>
      <c r="BS624" s="78"/>
      <c r="BT624" s="78"/>
      <c r="BU624" s="78"/>
      <c r="BV624" s="78"/>
    </row>
    <row r="625" spans="1:74" s="84" customFormat="1" ht="19">
      <c r="A625" s="78"/>
      <c r="B625" s="79"/>
      <c r="C625" s="80"/>
      <c r="D625" s="78"/>
      <c r="E625" s="78"/>
      <c r="F625" s="78"/>
      <c r="G625" s="78"/>
      <c r="H625" s="78"/>
      <c r="I625" s="78"/>
      <c r="J625" s="78"/>
      <c r="K625" s="78"/>
      <c r="L625" s="81"/>
      <c r="M625" s="82"/>
      <c r="N625" s="81"/>
      <c r="O625" s="78"/>
      <c r="P625" s="83"/>
      <c r="Q625" s="82"/>
      <c r="R625" s="81"/>
      <c r="S625" s="96"/>
      <c r="T625" s="82"/>
      <c r="U625" s="82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  <c r="BG625" s="78"/>
      <c r="BH625" s="78"/>
      <c r="BI625" s="78"/>
      <c r="BJ625" s="78"/>
      <c r="BK625" s="78"/>
      <c r="BL625" s="78"/>
      <c r="BM625" s="78"/>
      <c r="BN625" s="78"/>
      <c r="BO625" s="78"/>
      <c r="BP625" s="78"/>
      <c r="BQ625" s="78"/>
      <c r="BR625" s="78"/>
      <c r="BS625" s="78"/>
      <c r="BT625" s="78"/>
      <c r="BU625" s="78"/>
      <c r="BV625" s="78"/>
    </row>
    <row r="626" spans="1:74" s="84" customFormat="1" ht="19">
      <c r="A626" s="78"/>
      <c r="B626" s="79"/>
      <c r="C626" s="80"/>
      <c r="D626" s="78"/>
      <c r="E626" s="78"/>
      <c r="F626" s="78"/>
      <c r="G626" s="78"/>
      <c r="H626" s="78"/>
      <c r="I626" s="78"/>
      <c r="J626" s="78"/>
      <c r="K626" s="78"/>
      <c r="L626" s="81"/>
      <c r="M626" s="82"/>
      <c r="N626" s="81"/>
      <c r="O626" s="78"/>
      <c r="P626" s="83"/>
      <c r="Q626" s="82"/>
      <c r="R626" s="81"/>
      <c r="S626" s="96"/>
      <c r="T626" s="82"/>
      <c r="U626" s="82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/>
      <c r="BO626" s="78"/>
      <c r="BP626" s="78"/>
      <c r="BQ626" s="78"/>
      <c r="BR626" s="78"/>
      <c r="BS626" s="78"/>
      <c r="BT626" s="78"/>
      <c r="BU626" s="78"/>
      <c r="BV626" s="78"/>
    </row>
    <row r="627" spans="1:74" s="84" customFormat="1" ht="19">
      <c r="A627" s="78"/>
      <c r="B627" s="79"/>
      <c r="C627" s="80"/>
      <c r="D627" s="78"/>
      <c r="E627" s="78"/>
      <c r="F627" s="78"/>
      <c r="G627" s="78"/>
      <c r="H627" s="78"/>
      <c r="I627" s="78"/>
      <c r="J627" s="78"/>
      <c r="K627" s="78"/>
      <c r="L627" s="81"/>
      <c r="M627" s="82"/>
      <c r="N627" s="81"/>
      <c r="O627" s="78"/>
      <c r="P627" s="83"/>
      <c r="Q627" s="82"/>
      <c r="R627" s="81"/>
      <c r="S627" s="96"/>
      <c r="T627" s="82"/>
      <c r="U627" s="82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  <c r="BG627" s="78"/>
      <c r="BH627" s="78"/>
      <c r="BI627" s="78"/>
      <c r="BJ627" s="78"/>
      <c r="BK627" s="78"/>
      <c r="BL627" s="78"/>
      <c r="BM627" s="78"/>
      <c r="BN627" s="78"/>
      <c r="BO627" s="78"/>
      <c r="BP627" s="78"/>
      <c r="BQ627" s="78"/>
      <c r="BR627" s="78"/>
      <c r="BS627" s="78"/>
      <c r="BT627" s="78"/>
      <c r="BU627" s="78"/>
      <c r="BV627" s="78"/>
    </row>
    <row r="628" spans="1:74" s="84" customFormat="1" ht="19">
      <c r="A628" s="78"/>
      <c r="B628" s="79"/>
      <c r="C628" s="80"/>
      <c r="D628" s="78"/>
      <c r="E628" s="78"/>
      <c r="F628" s="78"/>
      <c r="G628" s="78"/>
      <c r="H628" s="78"/>
      <c r="I628" s="78"/>
      <c r="J628" s="78"/>
      <c r="K628" s="78"/>
      <c r="L628" s="81"/>
      <c r="M628" s="82"/>
      <c r="N628" s="81"/>
      <c r="O628" s="78"/>
      <c r="P628" s="83"/>
      <c r="Q628" s="82"/>
      <c r="R628" s="81"/>
      <c r="S628" s="96"/>
      <c r="T628" s="82"/>
      <c r="U628" s="82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</row>
    <row r="629" spans="1:74" s="84" customFormat="1" ht="19">
      <c r="A629" s="78"/>
      <c r="B629" s="79"/>
      <c r="C629" s="80"/>
      <c r="D629" s="78"/>
      <c r="E629" s="78"/>
      <c r="F629" s="78"/>
      <c r="G629" s="78"/>
      <c r="H629" s="78"/>
      <c r="I629" s="78"/>
      <c r="J629" s="78"/>
      <c r="K629" s="78"/>
      <c r="L629" s="81"/>
      <c r="M629" s="82"/>
      <c r="N629" s="81"/>
      <c r="O629" s="78"/>
      <c r="P629" s="83"/>
      <c r="Q629" s="82"/>
      <c r="R629" s="81"/>
      <c r="S629" s="96"/>
      <c r="T629" s="82"/>
      <c r="U629" s="82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  <c r="BL629" s="78"/>
      <c r="BM629" s="78"/>
      <c r="BN629" s="78"/>
      <c r="BO629" s="78"/>
      <c r="BP629" s="78"/>
      <c r="BQ629" s="78"/>
      <c r="BR629" s="78"/>
      <c r="BS629" s="78"/>
      <c r="BT629" s="78"/>
      <c r="BU629" s="78"/>
      <c r="BV629" s="78"/>
    </row>
    <row r="630" spans="1:74" s="84" customFormat="1" ht="19">
      <c r="A630" s="78"/>
      <c r="B630" s="79"/>
      <c r="C630" s="80"/>
      <c r="D630" s="78"/>
      <c r="E630" s="78"/>
      <c r="F630" s="78"/>
      <c r="G630" s="78"/>
      <c r="H630" s="78"/>
      <c r="I630" s="78"/>
      <c r="J630" s="78"/>
      <c r="K630" s="78"/>
      <c r="L630" s="81"/>
      <c r="M630" s="82"/>
      <c r="N630" s="81"/>
      <c r="O630" s="78"/>
      <c r="P630" s="83"/>
      <c r="Q630" s="82"/>
      <c r="R630" s="81"/>
      <c r="S630" s="96"/>
      <c r="T630" s="82"/>
      <c r="U630" s="82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  <c r="BT630" s="78"/>
      <c r="BU630" s="78"/>
      <c r="BV630" s="78"/>
    </row>
    <row r="631" spans="1:74" s="84" customFormat="1" ht="19">
      <c r="A631" s="78"/>
      <c r="B631" s="79"/>
      <c r="C631" s="80"/>
      <c r="D631" s="78"/>
      <c r="E631" s="78"/>
      <c r="F631" s="78"/>
      <c r="G631" s="78"/>
      <c r="H631" s="78"/>
      <c r="I631" s="78"/>
      <c r="J631" s="78"/>
      <c r="K631" s="78"/>
      <c r="L631" s="81"/>
      <c r="M631" s="82"/>
      <c r="N631" s="81"/>
      <c r="O631" s="78"/>
      <c r="P631" s="83"/>
      <c r="Q631" s="82"/>
      <c r="R631" s="81"/>
      <c r="S631" s="96"/>
      <c r="T631" s="82"/>
      <c r="U631" s="82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  <c r="BL631" s="78"/>
      <c r="BM631" s="78"/>
      <c r="BN631" s="78"/>
      <c r="BO631" s="78"/>
      <c r="BP631" s="78"/>
      <c r="BQ631" s="78"/>
      <c r="BR631" s="78"/>
      <c r="BS631" s="78"/>
      <c r="BT631" s="78"/>
      <c r="BU631" s="78"/>
      <c r="BV631" s="78"/>
    </row>
    <row r="632" spans="1:74" s="84" customFormat="1" ht="19">
      <c r="A632" s="78"/>
      <c r="B632" s="79"/>
      <c r="C632" s="80"/>
      <c r="D632" s="78"/>
      <c r="E632" s="78"/>
      <c r="F632" s="78"/>
      <c r="G632" s="78"/>
      <c r="H632" s="78"/>
      <c r="I632" s="78"/>
      <c r="J632" s="78"/>
      <c r="K632" s="78"/>
      <c r="L632" s="81"/>
      <c r="M632" s="82"/>
      <c r="N632" s="81"/>
      <c r="O632" s="78"/>
      <c r="P632" s="83"/>
      <c r="Q632" s="82"/>
      <c r="R632" s="81"/>
      <c r="S632" s="96"/>
      <c r="T632" s="82"/>
      <c r="U632" s="82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  <c r="BL632" s="78"/>
      <c r="BM632" s="78"/>
      <c r="BN632" s="78"/>
      <c r="BO632" s="78"/>
      <c r="BP632" s="78"/>
      <c r="BQ632" s="78"/>
      <c r="BR632" s="78"/>
      <c r="BS632" s="78"/>
      <c r="BT632" s="78"/>
      <c r="BU632" s="78"/>
      <c r="BV632" s="78"/>
    </row>
    <row r="633" spans="1:74" s="84" customFormat="1" ht="19">
      <c r="A633" s="78"/>
      <c r="B633" s="79"/>
      <c r="C633" s="80"/>
      <c r="D633" s="78"/>
      <c r="E633" s="78"/>
      <c r="F633" s="78"/>
      <c r="G633" s="78"/>
      <c r="H633" s="78"/>
      <c r="I633" s="78"/>
      <c r="J633" s="78"/>
      <c r="K633" s="78"/>
      <c r="L633" s="81"/>
      <c r="M633" s="82"/>
      <c r="N633" s="81"/>
      <c r="O633" s="78"/>
      <c r="P633" s="83"/>
      <c r="Q633" s="82"/>
      <c r="R633" s="81"/>
      <c r="S633" s="96"/>
      <c r="T633" s="82"/>
      <c r="U633" s="82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  <c r="BG633" s="78"/>
      <c r="BH633" s="78"/>
      <c r="BI633" s="78"/>
      <c r="BJ633" s="78"/>
      <c r="BK633" s="78"/>
      <c r="BL633" s="78"/>
      <c r="BM633" s="78"/>
      <c r="BN633" s="78"/>
      <c r="BO633" s="78"/>
      <c r="BP633" s="78"/>
      <c r="BQ633" s="78"/>
      <c r="BR633" s="78"/>
      <c r="BS633" s="78"/>
      <c r="BT633" s="78"/>
      <c r="BU633" s="78"/>
      <c r="BV633" s="78"/>
    </row>
    <row r="634" spans="1:74" s="84" customFormat="1" ht="19">
      <c r="A634" s="78"/>
      <c r="B634" s="79"/>
      <c r="C634" s="80"/>
      <c r="D634" s="78"/>
      <c r="E634" s="78"/>
      <c r="F634" s="78"/>
      <c r="G634" s="78"/>
      <c r="H634" s="78"/>
      <c r="I634" s="78"/>
      <c r="J634" s="78"/>
      <c r="K634" s="78"/>
      <c r="L634" s="81"/>
      <c r="M634" s="82"/>
      <c r="N634" s="81"/>
      <c r="O634" s="78"/>
      <c r="P634" s="83"/>
      <c r="Q634" s="82"/>
      <c r="R634" s="81"/>
      <c r="S634" s="96"/>
      <c r="T634" s="82"/>
      <c r="U634" s="82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  <c r="BL634" s="78"/>
      <c r="BM634" s="78"/>
      <c r="BN634" s="78"/>
      <c r="BO634" s="78"/>
      <c r="BP634" s="78"/>
      <c r="BQ634" s="78"/>
      <c r="BR634" s="78"/>
      <c r="BS634" s="78"/>
      <c r="BT634" s="78"/>
      <c r="BU634" s="78"/>
      <c r="BV634" s="78"/>
    </row>
    <row r="635" spans="1:74" s="84" customFormat="1" ht="19">
      <c r="A635" s="78"/>
      <c r="B635" s="79"/>
      <c r="C635" s="80"/>
      <c r="D635" s="78"/>
      <c r="E635" s="78"/>
      <c r="F635" s="78"/>
      <c r="G635" s="78"/>
      <c r="H635" s="78"/>
      <c r="I635" s="78"/>
      <c r="J635" s="78"/>
      <c r="K635" s="78"/>
      <c r="L635" s="81"/>
      <c r="M635" s="82"/>
      <c r="N635" s="81"/>
      <c r="O635" s="78"/>
      <c r="P635" s="83"/>
      <c r="Q635" s="82"/>
      <c r="R635" s="81"/>
      <c r="S635" s="96"/>
      <c r="T635" s="82"/>
      <c r="U635" s="82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  <c r="BL635" s="78"/>
      <c r="BM635" s="78"/>
      <c r="BN635" s="78"/>
      <c r="BO635" s="78"/>
      <c r="BP635" s="78"/>
      <c r="BQ635" s="78"/>
      <c r="BR635" s="78"/>
      <c r="BS635" s="78"/>
      <c r="BT635" s="78"/>
      <c r="BU635" s="78"/>
      <c r="BV635" s="78"/>
    </row>
    <row r="636" spans="1:74" s="84" customFormat="1" ht="19">
      <c r="A636" s="78"/>
      <c r="B636" s="79"/>
      <c r="C636" s="80"/>
      <c r="D636" s="78"/>
      <c r="E636" s="78"/>
      <c r="F636" s="78"/>
      <c r="G636" s="78"/>
      <c r="H636" s="78"/>
      <c r="I636" s="78"/>
      <c r="J636" s="78"/>
      <c r="K636" s="78"/>
      <c r="L636" s="81"/>
      <c r="M636" s="82"/>
      <c r="N636" s="81"/>
      <c r="O636" s="78"/>
      <c r="P636" s="83"/>
      <c r="Q636" s="82"/>
      <c r="R636" s="81"/>
      <c r="S636" s="96"/>
      <c r="T636" s="82"/>
      <c r="U636" s="82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  <c r="BG636" s="78"/>
      <c r="BH636" s="78"/>
      <c r="BI636" s="78"/>
      <c r="BJ636" s="78"/>
      <c r="BK636" s="78"/>
      <c r="BL636" s="78"/>
      <c r="BM636" s="78"/>
      <c r="BN636" s="78"/>
      <c r="BO636" s="78"/>
      <c r="BP636" s="78"/>
      <c r="BQ636" s="78"/>
      <c r="BR636" s="78"/>
      <c r="BS636" s="78"/>
      <c r="BT636" s="78"/>
      <c r="BU636" s="78"/>
      <c r="BV636" s="78"/>
    </row>
    <row r="637" spans="1:74" s="84" customFormat="1" ht="19">
      <c r="A637" s="78"/>
      <c r="B637" s="79"/>
      <c r="C637" s="80"/>
      <c r="D637" s="78"/>
      <c r="E637" s="78"/>
      <c r="F637" s="78"/>
      <c r="G637" s="78"/>
      <c r="H637" s="78"/>
      <c r="I637" s="78"/>
      <c r="J637" s="78"/>
      <c r="K637" s="78"/>
      <c r="L637" s="81"/>
      <c r="M637" s="82"/>
      <c r="N637" s="81"/>
      <c r="O637" s="78"/>
      <c r="P637" s="83"/>
      <c r="Q637" s="82"/>
      <c r="R637" s="81"/>
      <c r="S637" s="96"/>
      <c r="T637" s="82"/>
      <c r="U637" s="82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  <c r="BG637" s="78"/>
      <c r="BH637" s="78"/>
      <c r="BI637" s="78"/>
      <c r="BJ637" s="78"/>
      <c r="BK637" s="78"/>
      <c r="BL637" s="78"/>
      <c r="BM637" s="78"/>
      <c r="BN637" s="78"/>
      <c r="BO637" s="78"/>
      <c r="BP637" s="78"/>
      <c r="BQ637" s="78"/>
      <c r="BR637" s="78"/>
      <c r="BS637" s="78"/>
      <c r="BT637" s="78"/>
      <c r="BU637" s="78"/>
      <c r="BV637" s="78"/>
    </row>
    <row r="638" spans="1:74" s="84" customFormat="1" ht="19">
      <c r="A638" s="78"/>
      <c r="B638" s="79"/>
      <c r="C638" s="80"/>
      <c r="D638" s="78"/>
      <c r="E638" s="78"/>
      <c r="F638" s="78"/>
      <c r="G638" s="78"/>
      <c r="H638" s="78"/>
      <c r="I638" s="78"/>
      <c r="J638" s="78"/>
      <c r="K638" s="78"/>
      <c r="L638" s="81"/>
      <c r="M638" s="82"/>
      <c r="N638" s="81"/>
      <c r="O638" s="78"/>
      <c r="P638" s="83"/>
      <c r="Q638" s="82"/>
      <c r="R638" s="81"/>
      <c r="S638" s="96"/>
      <c r="T638" s="82"/>
      <c r="U638" s="82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  <c r="BL638" s="78"/>
      <c r="BM638" s="78"/>
      <c r="BN638" s="78"/>
      <c r="BO638" s="78"/>
      <c r="BP638" s="78"/>
      <c r="BQ638" s="78"/>
      <c r="BR638" s="78"/>
      <c r="BS638" s="78"/>
      <c r="BT638" s="78"/>
      <c r="BU638" s="78"/>
      <c r="BV638" s="78"/>
    </row>
    <row r="639" spans="1:74" s="84" customFormat="1" ht="19">
      <c r="A639" s="78"/>
      <c r="B639" s="79"/>
      <c r="C639" s="80"/>
      <c r="D639" s="78"/>
      <c r="E639" s="78"/>
      <c r="F639" s="78"/>
      <c r="G639" s="78"/>
      <c r="H639" s="78"/>
      <c r="I639" s="78"/>
      <c r="J639" s="78"/>
      <c r="K639" s="78"/>
      <c r="L639" s="81"/>
      <c r="M639" s="82"/>
      <c r="N639" s="81"/>
      <c r="O639" s="78"/>
      <c r="P639" s="83"/>
      <c r="Q639" s="82"/>
      <c r="R639" s="81"/>
      <c r="S639" s="96"/>
      <c r="T639" s="82"/>
      <c r="U639" s="82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</row>
    <row r="640" spans="1:74" s="84" customFormat="1" ht="19">
      <c r="A640" s="78"/>
      <c r="B640" s="79"/>
      <c r="C640" s="80"/>
      <c r="D640" s="78"/>
      <c r="E640" s="78"/>
      <c r="F640" s="78"/>
      <c r="G640" s="78"/>
      <c r="H640" s="78"/>
      <c r="I640" s="78"/>
      <c r="J640" s="78"/>
      <c r="K640" s="78"/>
      <c r="L640" s="81"/>
      <c r="M640" s="82"/>
      <c r="N640" s="81"/>
      <c r="O640" s="78"/>
      <c r="P640" s="83"/>
      <c r="Q640" s="82"/>
      <c r="R640" s="81"/>
      <c r="S640" s="96"/>
      <c r="T640" s="82"/>
      <c r="U640" s="82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  <c r="BG640" s="78"/>
      <c r="BH640" s="78"/>
      <c r="BI640" s="78"/>
      <c r="BJ640" s="78"/>
      <c r="BK640" s="78"/>
      <c r="BL640" s="78"/>
      <c r="BM640" s="78"/>
      <c r="BN640" s="78"/>
      <c r="BO640" s="78"/>
      <c r="BP640" s="78"/>
      <c r="BQ640" s="78"/>
      <c r="BR640" s="78"/>
      <c r="BS640" s="78"/>
      <c r="BT640" s="78"/>
      <c r="BU640" s="78"/>
      <c r="BV640" s="78"/>
    </row>
    <row r="641" spans="1:74" s="84" customFormat="1" ht="19">
      <c r="A641" s="78"/>
      <c r="B641" s="79"/>
      <c r="C641" s="80"/>
      <c r="D641" s="78"/>
      <c r="E641" s="78"/>
      <c r="F641" s="78"/>
      <c r="G641" s="78"/>
      <c r="H641" s="78"/>
      <c r="I641" s="78"/>
      <c r="J641" s="78"/>
      <c r="K641" s="78"/>
      <c r="L641" s="81"/>
      <c r="M641" s="82"/>
      <c r="N641" s="81"/>
      <c r="O641" s="78"/>
      <c r="P641" s="83"/>
      <c r="Q641" s="82"/>
      <c r="R641" s="81"/>
      <c r="S641" s="96"/>
      <c r="T641" s="82"/>
      <c r="U641" s="82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/>
      <c r="BO641" s="78"/>
      <c r="BP641" s="78"/>
      <c r="BQ641" s="78"/>
      <c r="BR641" s="78"/>
      <c r="BS641" s="78"/>
      <c r="BT641" s="78"/>
      <c r="BU641" s="78"/>
      <c r="BV641" s="78"/>
    </row>
    <row r="642" spans="1:74" s="84" customFormat="1" ht="19">
      <c r="A642" s="78"/>
      <c r="B642" s="79"/>
      <c r="C642" s="80"/>
      <c r="D642" s="78"/>
      <c r="E642" s="78"/>
      <c r="F642" s="78"/>
      <c r="G642" s="78"/>
      <c r="H642" s="78"/>
      <c r="I642" s="78"/>
      <c r="J642" s="78"/>
      <c r="K642" s="78"/>
      <c r="L642" s="81"/>
      <c r="M642" s="82"/>
      <c r="N642" s="81"/>
      <c r="O642" s="78"/>
      <c r="P642" s="83"/>
      <c r="Q642" s="82"/>
      <c r="R642" s="81"/>
      <c r="S642" s="96"/>
      <c r="T642" s="82"/>
      <c r="U642" s="82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  <c r="BG642" s="78"/>
      <c r="BH642" s="78"/>
      <c r="BI642" s="78"/>
      <c r="BJ642" s="78"/>
      <c r="BK642" s="78"/>
      <c r="BL642" s="78"/>
      <c r="BM642" s="78"/>
      <c r="BN642" s="78"/>
      <c r="BO642" s="78"/>
      <c r="BP642" s="78"/>
      <c r="BQ642" s="78"/>
      <c r="BR642" s="78"/>
      <c r="BS642" s="78"/>
      <c r="BT642" s="78"/>
      <c r="BU642" s="78"/>
      <c r="BV642" s="78"/>
    </row>
    <row r="643" spans="1:74" s="84" customFormat="1" ht="19">
      <c r="A643" s="78"/>
      <c r="B643" s="79"/>
      <c r="C643" s="80"/>
      <c r="D643" s="78"/>
      <c r="E643" s="78"/>
      <c r="F643" s="78"/>
      <c r="G643" s="78"/>
      <c r="H643" s="78"/>
      <c r="I643" s="78"/>
      <c r="J643" s="78"/>
      <c r="K643" s="78"/>
      <c r="L643" s="81"/>
      <c r="M643" s="82"/>
      <c r="N643" s="81"/>
      <c r="O643" s="78"/>
      <c r="P643" s="83"/>
      <c r="Q643" s="82"/>
      <c r="R643" s="81"/>
      <c r="S643" s="96"/>
      <c r="T643" s="82"/>
      <c r="U643" s="82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  <c r="BG643" s="78"/>
      <c r="BH643" s="78"/>
      <c r="BI643" s="78"/>
      <c r="BJ643" s="78"/>
      <c r="BK643" s="78"/>
      <c r="BL643" s="78"/>
      <c r="BM643" s="78"/>
      <c r="BN643" s="78"/>
      <c r="BO643" s="78"/>
      <c r="BP643" s="78"/>
      <c r="BQ643" s="78"/>
      <c r="BR643" s="78"/>
      <c r="BS643" s="78"/>
      <c r="BT643" s="78"/>
      <c r="BU643" s="78"/>
      <c r="BV643" s="78"/>
    </row>
    <row r="644" spans="1:74" s="84" customFormat="1" ht="19">
      <c r="A644" s="78"/>
      <c r="B644" s="79"/>
      <c r="C644" s="80"/>
      <c r="D644" s="78"/>
      <c r="E644" s="78"/>
      <c r="F644" s="78"/>
      <c r="G644" s="78"/>
      <c r="H644" s="78"/>
      <c r="I644" s="78"/>
      <c r="J644" s="78"/>
      <c r="K644" s="78"/>
      <c r="L644" s="81"/>
      <c r="M644" s="82"/>
      <c r="N644" s="81"/>
      <c r="O644" s="78"/>
      <c r="P644" s="83"/>
      <c r="Q644" s="82"/>
      <c r="R644" s="81"/>
      <c r="S644" s="96"/>
      <c r="T644" s="82"/>
      <c r="U644" s="82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/>
      <c r="BO644" s="78"/>
      <c r="BP644" s="78"/>
      <c r="BQ644" s="78"/>
      <c r="BR644" s="78"/>
      <c r="BS644" s="78"/>
      <c r="BT644" s="78"/>
      <c r="BU644" s="78"/>
      <c r="BV644" s="78"/>
    </row>
    <row r="645" spans="1:74" s="84" customFormat="1" ht="19">
      <c r="A645" s="78"/>
      <c r="B645" s="79"/>
      <c r="C645" s="80"/>
      <c r="D645" s="78"/>
      <c r="E645" s="78"/>
      <c r="F645" s="78"/>
      <c r="G645" s="78"/>
      <c r="H645" s="78"/>
      <c r="I645" s="78"/>
      <c r="J645" s="78"/>
      <c r="K645" s="78"/>
      <c r="L645" s="81"/>
      <c r="M645" s="82"/>
      <c r="N645" s="81"/>
      <c r="O645" s="78"/>
      <c r="P645" s="83"/>
      <c r="Q645" s="82"/>
      <c r="R645" s="81"/>
      <c r="S645" s="96"/>
      <c r="T645" s="82"/>
      <c r="U645" s="82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  <c r="BG645" s="78"/>
      <c r="BH645" s="78"/>
      <c r="BI645" s="78"/>
      <c r="BJ645" s="78"/>
      <c r="BK645" s="78"/>
      <c r="BL645" s="78"/>
      <c r="BM645" s="78"/>
      <c r="BN645" s="78"/>
      <c r="BO645" s="78"/>
      <c r="BP645" s="78"/>
      <c r="BQ645" s="78"/>
      <c r="BR645" s="78"/>
      <c r="BS645" s="78"/>
      <c r="BT645" s="78"/>
      <c r="BU645" s="78"/>
      <c r="BV645" s="78"/>
    </row>
    <row r="646" spans="1:74" s="84" customFormat="1" ht="19">
      <c r="A646" s="78"/>
      <c r="B646" s="79"/>
      <c r="C646" s="80"/>
      <c r="D646" s="78"/>
      <c r="E646" s="78"/>
      <c r="F646" s="78"/>
      <c r="G646" s="78"/>
      <c r="H646" s="78"/>
      <c r="I646" s="78"/>
      <c r="J646" s="78"/>
      <c r="K646" s="78"/>
      <c r="L646" s="81"/>
      <c r="M646" s="82"/>
      <c r="N646" s="81"/>
      <c r="O646" s="78"/>
      <c r="P646" s="83"/>
      <c r="Q646" s="82"/>
      <c r="R646" s="81"/>
      <c r="S646" s="96"/>
      <c r="T646" s="82"/>
      <c r="U646" s="82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  <c r="BG646" s="78"/>
      <c r="BH646" s="78"/>
      <c r="BI646" s="78"/>
      <c r="BJ646" s="78"/>
      <c r="BK646" s="78"/>
      <c r="BL646" s="78"/>
      <c r="BM646" s="78"/>
      <c r="BN646" s="78"/>
      <c r="BO646" s="78"/>
      <c r="BP646" s="78"/>
      <c r="BQ646" s="78"/>
      <c r="BR646" s="78"/>
      <c r="BS646" s="78"/>
      <c r="BT646" s="78"/>
      <c r="BU646" s="78"/>
      <c r="BV646" s="78"/>
    </row>
    <row r="647" spans="1:74" s="84" customFormat="1" ht="19">
      <c r="A647" s="78"/>
      <c r="B647" s="79"/>
      <c r="C647" s="80"/>
      <c r="D647" s="78"/>
      <c r="E647" s="78"/>
      <c r="F647" s="78"/>
      <c r="G647" s="78"/>
      <c r="H647" s="78"/>
      <c r="I647" s="78"/>
      <c r="J647" s="78"/>
      <c r="K647" s="78"/>
      <c r="L647" s="81"/>
      <c r="M647" s="82"/>
      <c r="N647" s="81"/>
      <c r="O647" s="78"/>
      <c r="P647" s="83"/>
      <c r="Q647" s="82"/>
      <c r="R647" s="81"/>
      <c r="S647" s="96"/>
      <c r="T647" s="82"/>
      <c r="U647" s="82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  <c r="BL647" s="78"/>
      <c r="BM647" s="78"/>
      <c r="BN647" s="78"/>
      <c r="BO647" s="78"/>
      <c r="BP647" s="78"/>
      <c r="BQ647" s="78"/>
      <c r="BR647" s="78"/>
      <c r="BS647" s="78"/>
      <c r="BT647" s="78"/>
      <c r="BU647" s="78"/>
      <c r="BV647" s="78"/>
    </row>
    <row r="648" spans="1:74" s="84" customFormat="1" ht="19">
      <c r="A648" s="78"/>
      <c r="B648" s="79"/>
      <c r="C648" s="80"/>
      <c r="D648" s="78"/>
      <c r="E648" s="78"/>
      <c r="F648" s="78"/>
      <c r="G648" s="78"/>
      <c r="H648" s="78"/>
      <c r="I648" s="78"/>
      <c r="J648" s="78"/>
      <c r="K648" s="78"/>
      <c r="L648" s="81"/>
      <c r="M648" s="82"/>
      <c r="N648" s="81"/>
      <c r="O648" s="78"/>
      <c r="P648" s="83"/>
      <c r="Q648" s="82"/>
      <c r="R648" s="81"/>
      <c r="S648" s="96"/>
      <c r="T648" s="82"/>
      <c r="U648" s="82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  <c r="BG648" s="78"/>
      <c r="BH648" s="78"/>
      <c r="BI648" s="78"/>
      <c r="BJ648" s="78"/>
      <c r="BK648" s="78"/>
      <c r="BL648" s="78"/>
      <c r="BM648" s="78"/>
      <c r="BN648" s="78"/>
      <c r="BO648" s="78"/>
      <c r="BP648" s="78"/>
      <c r="BQ648" s="78"/>
      <c r="BR648" s="78"/>
      <c r="BS648" s="78"/>
      <c r="BT648" s="78"/>
      <c r="BU648" s="78"/>
      <c r="BV648" s="78"/>
    </row>
    <row r="649" spans="1:74" s="84" customFormat="1" ht="19">
      <c r="A649" s="78"/>
      <c r="B649" s="79"/>
      <c r="C649" s="80"/>
      <c r="D649" s="78"/>
      <c r="E649" s="78"/>
      <c r="F649" s="78"/>
      <c r="G649" s="78"/>
      <c r="H649" s="78"/>
      <c r="I649" s="78"/>
      <c r="J649" s="78"/>
      <c r="K649" s="78"/>
      <c r="L649" s="81"/>
      <c r="M649" s="82"/>
      <c r="N649" s="81"/>
      <c r="O649" s="78"/>
      <c r="P649" s="83"/>
      <c r="Q649" s="82"/>
      <c r="R649" s="81"/>
      <c r="S649" s="96"/>
      <c r="T649" s="82"/>
      <c r="U649" s="82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  <c r="BG649" s="78"/>
      <c r="BH649" s="78"/>
      <c r="BI649" s="78"/>
      <c r="BJ649" s="78"/>
      <c r="BK649" s="78"/>
      <c r="BL649" s="78"/>
      <c r="BM649" s="78"/>
      <c r="BN649" s="78"/>
      <c r="BO649" s="78"/>
      <c r="BP649" s="78"/>
      <c r="BQ649" s="78"/>
      <c r="BR649" s="78"/>
      <c r="BS649" s="78"/>
      <c r="BT649" s="78"/>
      <c r="BU649" s="78"/>
      <c r="BV649" s="78"/>
    </row>
    <row r="650" spans="1:74" s="84" customFormat="1" ht="19">
      <c r="A650" s="78"/>
      <c r="B650" s="79"/>
      <c r="C650" s="80"/>
      <c r="D650" s="78"/>
      <c r="E650" s="78"/>
      <c r="F650" s="78"/>
      <c r="G650" s="78"/>
      <c r="H650" s="78"/>
      <c r="I650" s="78"/>
      <c r="J650" s="78"/>
      <c r="K650" s="78"/>
      <c r="L650" s="81"/>
      <c r="M650" s="82"/>
      <c r="N650" s="81"/>
      <c r="O650" s="78"/>
      <c r="P650" s="83"/>
      <c r="Q650" s="82"/>
      <c r="R650" s="81"/>
      <c r="S650" s="96"/>
      <c r="T650" s="82"/>
      <c r="U650" s="82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  <c r="BT650" s="78"/>
      <c r="BU650" s="78"/>
      <c r="BV650" s="78"/>
    </row>
    <row r="651" spans="1:74" s="84" customFormat="1" ht="19">
      <c r="A651" s="78"/>
      <c r="B651" s="79"/>
      <c r="C651" s="80"/>
      <c r="D651" s="78"/>
      <c r="E651" s="78"/>
      <c r="F651" s="78"/>
      <c r="G651" s="78"/>
      <c r="H651" s="78"/>
      <c r="I651" s="78"/>
      <c r="J651" s="78"/>
      <c r="K651" s="78"/>
      <c r="L651" s="81"/>
      <c r="M651" s="82"/>
      <c r="N651" s="81"/>
      <c r="O651" s="78"/>
      <c r="P651" s="83"/>
      <c r="Q651" s="82"/>
      <c r="R651" s="81"/>
      <c r="S651" s="96"/>
      <c r="T651" s="82"/>
      <c r="U651" s="82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  <c r="BG651" s="78"/>
      <c r="BH651" s="78"/>
      <c r="BI651" s="78"/>
      <c r="BJ651" s="78"/>
      <c r="BK651" s="78"/>
      <c r="BL651" s="78"/>
      <c r="BM651" s="78"/>
      <c r="BN651" s="78"/>
      <c r="BO651" s="78"/>
      <c r="BP651" s="78"/>
      <c r="BQ651" s="78"/>
      <c r="BR651" s="78"/>
      <c r="BS651" s="78"/>
      <c r="BT651" s="78"/>
      <c r="BU651" s="78"/>
      <c r="BV651" s="78"/>
    </row>
    <row r="652" spans="1:74" s="84" customFormat="1" ht="19">
      <c r="A652" s="78"/>
      <c r="B652" s="79"/>
      <c r="C652" s="80"/>
      <c r="D652" s="78"/>
      <c r="E652" s="78"/>
      <c r="F652" s="78"/>
      <c r="G652" s="78"/>
      <c r="H652" s="78"/>
      <c r="I652" s="78"/>
      <c r="J652" s="78"/>
      <c r="K652" s="78"/>
      <c r="L652" s="81"/>
      <c r="M652" s="82"/>
      <c r="N652" s="81"/>
      <c r="O652" s="78"/>
      <c r="P652" s="83"/>
      <c r="Q652" s="82"/>
      <c r="R652" s="81"/>
      <c r="S652" s="96"/>
      <c r="T652" s="82"/>
      <c r="U652" s="82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/>
      <c r="BO652" s="78"/>
      <c r="BP652" s="78"/>
      <c r="BQ652" s="78"/>
      <c r="BR652" s="78"/>
      <c r="BS652" s="78"/>
      <c r="BT652" s="78"/>
      <c r="BU652" s="78"/>
      <c r="BV652" s="78"/>
    </row>
    <row r="653" spans="1:74" s="84" customFormat="1" ht="19">
      <c r="A653" s="78"/>
      <c r="B653" s="79"/>
      <c r="C653" s="80"/>
      <c r="D653" s="78"/>
      <c r="E653" s="78"/>
      <c r="F653" s="78"/>
      <c r="G653" s="78"/>
      <c r="H653" s="78"/>
      <c r="I653" s="78"/>
      <c r="J653" s="78"/>
      <c r="K653" s="78"/>
      <c r="L653" s="81"/>
      <c r="M653" s="82"/>
      <c r="N653" s="81"/>
      <c r="O653" s="78"/>
      <c r="P653" s="83"/>
      <c r="Q653" s="82"/>
      <c r="R653" s="81"/>
      <c r="S653" s="96"/>
      <c r="T653" s="82"/>
      <c r="U653" s="82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  <c r="BT653" s="78"/>
      <c r="BU653" s="78"/>
      <c r="BV653" s="78"/>
    </row>
    <row r="654" spans="1:74" s="84" customFormat="1" ht="19">
      <c r="A654" s="78"/>
      <c r="B654" s="79"/>
      <c r="C654" s="80"/>
      <c r="D654" s="78"/>
      <c r="E654" s="78"/>
      <c r="F654" s="78"/>
      <c r="G654" s="78"/>
      <c r="H654" s="78"/>
      <c r="I654" s="78"/>
      <c r="J654" s="78"/>
      <c r="K654" s="78"/>
      <c r="L654" s="81"/>
      <c r="M654" s="82"/>
      <c r="N654" s="81"/>
      <c r="O654" s="78"/>
      <c r="P654" s="83"/>
      <c r="Q654" s="82"/>
      <c r="R654" s="81"/>
      <c r="S654" s="96"/>
      <c r="T654" s="82"/>
      <c r="U654" s="82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  <c r="BL654" s="78"/>
      <c r="BM654" s="78"/>
      <c r="BN654" s="78"/>
      <c r="BO654" s="78"/>
      <c r="BP654" s="78"/>
      <c r="BQ654" s="78"/>
      <c r="BR654" s="78"/>
      <c r="BS654" s="78"/>
      <c r="BT654" s="78"/>
      <c r="BU654" s="78"/>
      <c r="BV654" s="78"/>
    </row>
    <row r="655" spans="1:74" s="84" customFormat="1" ht="19">
      <c r="A655" s="78"/>
      <c r="B655" s="79"/>
      <c r="C655" s="80"/>
      <c r="D655" s="78"/>
      <c r="E655" s="78"/>
      <c r="F655" s="78"/>
      <c r="G655" s="78"/>
      <c r="H655" s="78"/>
      <c r="I655" s="78"/>
      <c r="J655" s="78"/>
      <c r="K655" s="78"/>
      <c r="L655" s="81"/>
      <c r="M655" s="82"/>
      <c r="N655" s="81"/>
      <c r="O655" s="78"/>
      <c r="P655" s="83"/>
      <c r="Q655" s="82"/>
      <c r="R655" s="81"/>
      <c r="S655" s="96"/>
      <c r="T655" s="82"/>
      <c r="U655" s="82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</row>
    <row r="656" spans="1:74" s="84" customFormat="1" ht="19">
      <c r="A656" s="78"/>
      <c r="B656" s="79"/>
      <c r="C656" s="80"/>
      <c r="D656" s="78"/>
      <c r="E656" s="78"/>
      <c r="F656" s="78"/>
      <c r="G656" s="78"/>
      <c r="H656" s="78"/>
      <c r="I656" s="78"/>
      <c r="J656" s="78"/>
      <c r="K656" s="78"/>
      <c r="L656" s="81"/>
      <c r="M656" s="82"/>
      <c r="N656" s="81"/>
      <c r="O656" s="78"/>
      <c r="P656" s="83"/>
      <c r="Q656" s="82"/>
      <c r="R656" s="81"/>
      <c r="S656" s="96"/>
      <c r="T656" s="82"/>
      <c r="U656" s="82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  <c r="BG656" s="78"/>
      <c r="BH656" s="78"/>
      <c r="BI656" s="78"/>
      <c r="BJ656" s="78"/>
      <c r="BK656" s="78"/>
      <c r="BL656" s="78"/>
      <c r="BM656" s="78"/>
      <c r="BN656" s="78"/>
      <c r="BO656" s="78"/>
      <c r="BP656" s="78"/>
      <c r="BQ656" s="78"/>
      <c r="BR656" s="78"/>
      <c r="BS656" s="78"/>
      <c r="BT656" s="78"/>
      <c r="BU656" s="78"/>
      <c r="BV656" s="78"/>
    </row>
    <row r="657" spans="1:74" s="84" customFormat="1" ht="19">
      <c r="A657" s="78"/>
      <c r="B657" s="79"/>
      <c r="C657" s="80"/>
      <c r="D657" s="78"/>
      <c r="E657" s="78"/>
      <c r="F657" s="78"/>
      <c r="G657" s="78"/>
      <c r="H657" s="78"/>
      <c r="I657" s="78"/>
      <c r="J657" s="78"/>
      <c r="K657" s="78"/>
      <c r="L657" s="81"/>
      <c r="M657" s="82"/>
      <c r="N657" s="81"/>
      <c r="O657" s="78"/>
      <c r="P657" s="83"/>
      <c r="Q657" s="82"/>
      <c r="R657" s="81"/>
      <c r="S657" s="96"/>
      <c r="T657" s="82"/>
      <c r="U657" s="82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  <c r="BL657" s="78"/>
      <c r="BM657" s="78"/>
      <c r="BN657" s="78"/>
      <c r="BO657" s="78"/>
      <c r="BP657" s="78"/>
      <c r="BQ657" s="78"/>
      <c r="BR657" s="78"/>
      <c r="BS657" s="78"/>
      <c r="BT657" s="78"/>
      <c r="BU657" s="78"/>
      <c r="BV657" s="78"/>
    </row>
    <row r="658" spans="1:74" s="84" customFormat="1" ht="19">
      <c r="A658" s="78"/>
      <c r="B658" s="79"/>
      <c r="C658" s="80"/>
      <c r="D658" s="78"/>
      <c r="E658" s="78"/>
      <c r="F658" s="78"/>
      <c r="G658" s="78"/>
      <c r="H658" s="78"/>
      <c r="I658" s="78"/>
      <c r="J658" s="78"/>
      <c r="K658" s="78"/>
      <c r="L658" s="81"/>
      <c r="M658" s="82"/>
      <c r="N658" s="81"/>
      <c r="O658" s="78"/>
      <c r="P658" s="83"/>
      <c r="Q658" s="82"/>
      <c r="R658" s="81"/>
      <c r="S658" s="96"/>
      <c r="T658" s="82"/>
      <c r="U658" s="82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  <c r="BL658" s="78"/>
      <c r="BM658" s="78"/>
      <c r="BN658" s="78"/>
      <c r="BO658" s="78"/>
      <c r="BP658" s="78"/>
      <c r="BQ658" s="78"/>
      <c r="BR658" s="78"/>
      <c r="BS658" s="78"/>
      <c r="BT658" s="78"/>
      <c r="BU658" s="78"/>
      <c r="BV658" s="78"/>
    </row>
    <row r="659" spans="1:74" s="84" customFormat="1" ht="19">
      <c r="A659" s="78"/>
      <c r="B659" s="79"/>
      <c r="C659" s="80"/>
      <c r="D659" s="78"/>
      <c r="E659" s="78"/>
      <c r="F659" s="78"/>
      <c r="G659" s="78"/>
      <c r="H659" s="78"/>
      <c r="I659" s="78"/>
      <c r="J659" s="78"/>
      <c r="K659" s="78"/>
      <c r="L659" s="81"/>
      <c r="M659" s="82"/>
      <c r="N659" s="81"/>
      <c r="O659" s="78"/>
      <c r="P659" s="83"/>
      <c r="Q659" s="82"/>
      <c r="R659" s="81"/>
      <c r="S659" s="96"/>
      <c r="T659" s="82"/>
      <c r="U659" s="82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  <c r="BM659" s="78"/>
      <c r="BN659" s="78"/>
      <c r="BO659" s="78"/>
      <c r="BP659" s="78"/>
      <c r="BQ659" s="78"/>
      <c r="BR659" s="78"/>
      <c r="BS659" s="78"/>
      <c r="BT659" s="78"/>
      <c r="BU659" s="78"/>
      <c r="BV659" s="78"/>
    </row>
    <row r="660" spans="1:74" s="84" customFormat="1" ht="19">
      <c r="A660" s="78"/>
      <c r="B660" s="79"/>
      <c r="C660" s="80"/>
      <c r="D660" s="78"/>
      <c r="E660" s="78"/>
      <c r="F660" s="78"/>
      <c r="G660" s="78"/>
      <c r="H660" s="78"/>
      <c r="I660" s="78"/>
      <c r="J660" s="78"/>
      <c r="K660" s="78"/>
      <c r="L660" s="81"/>
      <c r="M660" s="82"/>
      <c r="N660" s="81"/>
      <c r="O660" s="78"/>
      <c r="P660" s="83"/>
      <c r="Q660" s="82"/>
      <c r="R660" s="81"/>
      <c r="S660" s="96"/>
      <c r="T660" s="82"/>
      <c r="U660" s="82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/>
      <c r="BO660" s="78"/>
      <c r="BP660" s="78"/>
      <c r="BQ660" s="78"/>
      <c r="BR660" s="78"/>
      <c r="BS660" s="78"/>
      <c r="BT660" s="78"/>
      <c r="BU660" s="78"/>
      <c r="BV660" s="78"/>
    </row>
    <row r="661" spans="1:74" s="84" customFormat="1" ht="19">
      <c r="A661" s="78"/>
      <c r="B661" s="79"/>
      <c r="C661" s="80"/>
      <c r="D661" s="78"/>
      <c r="E661" s="78"/>
      <c r="F661" s="78"/>
      <c r="G661" s="78"/>
      <c r="H661" s="78"/>
      <c r="I661" s="78"/>
      <c r="J661" s="78"/>
      <c r="K661" s="78"/>
      <c r="L661" s="81"/>
      <c r="M661" s="82"/>
      <c r="N661" s="81"/>
      <c r="O661" s="78"/>
      <c r="P661" s="83"/>
      <c r="Q661" s="82"/>
      <c r="R661" s="81"/>
      <c r="S661" s="96"/>
      <c r="T661" s="82"/>
      <c r="U661" s="82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  <c r="BT661" s="78"/>
      <c r="BU661" s="78"/>
      <c r="BV661" s="78"/>
    </row>
    <row r="662" spans="1:74" s="84" customFormat="1" ht="19">
      <c r="A662" s="78"/>
      <c r="B662" s="79"/>
      <c r="C662" s="80"/>
      <c r="D662" s="78"/>
      <c r="E662" s="78"/>
      <c r="F662" s="78"/>
      <c r="G662" s="78"/>
      <c r="H662" s="78"/>
      <c r="I662" s="78"/>
      <c r="J662" s="78"/>
      <c r="K662" s="78"/>
      <c r="L662" s="81"/>
      <c r="M662" s="82"/>
      <c r="N662" s="81"/>
      <c r="O662" s="78"/>
      <c r="P662" s="83"/>
      <c r="Q662" s="82"/>
      <c r="R662" s="81"/>
      <c r="S662" s="96"/>
      <c r="T662" s="82"/>
      <c r="U662" s="82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  <c r="BG662" s="78"/>
      <c r="BH662" s="78"/>
      <c r="BI662" s="78"/>
      <c r="BJ662" s="78"/>
      <c r="BK662" s="78"/>
      <c r="BL662" s="78"/>
      <c r="BM662" s="78"/>
      <c r="BN662" s="78"/>
      <c r="BO662" s="78"/>
      <c r="BP662" s="78"/>
      <c r="BQ662" s="78"/>
      <c r="BR662" s="78"/>
      <c r="BS662" s="78"/>
      <c r="BT662" s="78"/>
      <c r="BU662" s="78"/>
      <c r="BV662" s="78"/>
    </row>
    <row r="663" spans="1:74" s="84" customFormat="1" ht="19">
      <c r="A663" s="78"/>
      <c r="B663" s="79"/>
      <c r="C663" s="80"/>
      <c r="D663" s="78"/>
      <c r="E663" s="78"/>
      <c r="F663" s="78"/>
      <c r="G663" s="78"/>
      <c r="H663" s="78"/>
      <c r="I663" s="78"/>
      <c r="J663" s="78"/>
      <c r="K663" s="78"/>
      <c r="L663" s="81"/>
      <c r="M663" s="82"/>
      <c r="N663" s="81"/>
      <c r="O663" s="78"/>
      <c r="P663" s="83"/>
      <c r="Q663" s="82"/>
      <c r="R663" s="81"/>
      <c r="S663" s="96"/>
      <c r="T663" s="82"/>
      <c r="U663" s="82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  <c r="BG663" s="78"/>
      <c r="BH663" s="78"/>
      <c r="BI663" s="78"/>
      <c r="BJ663" s="78"/>
      <c r="BK663" s="78"/>
      <c r="BL663" s="78"/>
      <c r="BM663" s="78"/>
      <c r="BN663" s="78"/>
      <c r="BO663" s="78"/>
      <c r="BP663" s="78"/>
      <c r="BQ663" s="78"/>
      <c r="BR663" s="78"/>
      <c r="BS663" s="78"/>
      <c r="BT663" s="78"/>
      <c r="BU663" s="78"/>
      <c r="BV663" s="78"/>
    </row>
    <row r="664" spans="1:74" s="84" customFormat="1" ht="19">
      <c r="A664" s="78"/>
      <c r="B664" s="79"/>
      <c r="C664" s="80"/>
      <c r="D664" s="78"/>
      <c r="E664" s="78"/>
      <c r="F664" s="78"/>
      <c r="G664" s="78"/>
      <c r="H664" s="78"/>
      <c r="I664" s="78"/>
      <c r="J664" s="78"/>
      <c r="K664" s="78"/>
      <c r="L664" s="81"/>
      <c r="M664" s="82"/>
      <c r="N664" s="81"/>
      <c r="O664" s="78"/>
      <c r="P664" s="83"/>
      <c r="Q664" s="82"/>
      <c r="R664" s="81"/>
      <c r="S664" s="96"/>
      <c r="T664" s="82"/>
      <c r="U664" s="82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  <c r="BM664" s="78"/>
      <c r="BN664" s="78"/>
      <c r="BO664" s="78"/>
      <c r="BP664" s="78"/>
      <c r="BQ664" s="78"/>
      <c r="BR664" s="78"/>
      <c r="BS664" s="78"/>
      <c r="BT664" s="78"/>
      <c r="BU664" s="78"/>
      <c r="BV664" s="78"/>
    </row>
    <row r="665" spans="1:74" s="84" customFormat="1" ht="19">
      <c r="A665" s="78"/>
      <c r="B665" s="79"/>
      <c r="C665" s="80"/>
      <c r="D665" s="78"/>
      <c r="E665" s="78"/>
      <c r="F665" s="78"/>
      <c r="G665" s="78"/>
      <c r="H665" s="78"/>
      <c r="I665" s="78"/>
      <c r="J665" s="78"/>
      <c r="K665" s="78"/>
      <c r="L665" s="81"/>
      <c r="M665" s="82"/>
      <c r="N665" s="81"/>
      <c r="O665" s="78"/>
      <c r="P665" s="83"/>
      <c r="Q665" s="82"/>
      <c r="R665" s="81"/>
      <c r="S665" s="96"/>
      <c r="T665" s="82"/>
      <c r="U665" s="82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  <c r="BG665" s="78"/>
      <c r="BH665" s="78"/>
      <c r="BI665" s="78"/>
      <c r="BJ665" s="78"/>
      <c r="BK665" s="78"/>
      <c r="BL665" s="78"/>
      <c r="BM665" s="78"/>
      <c r="BN665" s="78"/>
      <c r="BO665" s="78"/>
      <c r="BP665" s="78"/>
      <c r="BQ665" s="78"/>
      <c r="BR665" s="78"/>
      <c r="BS665" s="78"/>
      <c r="BT665" s="78"/>
      <c r="BU665" s="78"/>
      <c r="BV665" s="78"/>
    </row>
    <row r="666" spans="1:74" s="84" customFormat="1" ht="19">
      <c r="A666" s="78"/>
      <c r="B666" s="79"/>
      <c r="C666" s="80"/>
      <c r="D666" s="78"/>
      <c r="E666" s="78"/>
      <c r="F666" s="78"/>
      <c r="G666" s="78"/>
      <c r="H666" s="78"/>
      <c r="I666" s="78"/>
      <c r="J666" s="78"/>
      <c r="K666" s="78"/>
      <c r="L666" s="81"/>
      <c r="M666" s="82"/>
      <c r="N666" s="81"/>
      <c r="O666" s="78"/>
      <c r="P666" s="83"/>
      <c r="Q666" s="82"/>
      <c r="R666" s="81"/>
      <c r="S666" s="96"/>
      <c r="T666" s="82"/>
      <c r="U666" s="82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  <c r="BG666" s="78"/>
      <c r="BH666" s="78"/>
      <c r="BI666" s="78"/>
      <c r="BJ666" s="78"/>
      <c r="BK666" s="78"/>
      <c r="BL666" s="78"/>
      <c r="BM666" s="78"/>
      <c r="BN666" s="78"/>
      <c r="BO666" s="78"/>
      <c r="BP666" s="78"/>
      <c r="BQ666" s="78"/>
      <c r="BR666" s="78"/>
      <c r="BS666" s="78"/>
      <c r="BT666" s="78"/>
      <c r="BU666" s="78"/>
      <c r="BV666" s="78"/>
    </row>
    <row r="667" spans="1:74" s="84" customFormat="1" ht="19">
      <c r="A667" s="78"/>
      <c r="B667" s="79"/>
      <c r="C667" s="80"/>
      <c r="D667" s="78"/>
      <c r="E667" s="78"/>
      <c r="F667" s="78"/>
      <c r="G667" s="78"/>
      <c r="H667" s="78"/>
      <c r="I667" s="78"/>
      <c r="J667" s="78"/>
      <c r="K667" s="78"/>
      <c r="L667" s="81"/>
      <c r="M667" s="82"/>
      <c r="N667" s="81"/>
      <c r="O667" s="78"/>
      <c r="P667" s="83"/>
      <c r="Q667" s="82"/>
      <c r="R667" s="81"/>
      <c r="S667" s="96"/>
      <c r="T667" s="82"/>
      <c r="U667" s="82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  <c r="BL667" s="78"/>
      <c r="BM667" s="78"/>
      <c r="BN667" s="78"/>
      <c r="BO667" s="78"/>
      <c r="BP667" s="78"/>
      <c r="BQ667" s="78"/>
      <c r="BR667" s="78"/>
      <c r="BS667" s="78"/>
      <c r="BT667" s="78"/>
      <c r="BU667" s="78"/>
      <c r="BV667" s="78"/>
    </row>
    <row r="668" spans="1:74" s="84" customFormat="1" ht="19">
      <c r="A668" s="78"/>
      <c r="B668" s="79"/>
      <c r="C668" s="80"/>
      <c r="D668" s="78"/>
      <c r="E668" s="78"/>
      <c r="F668" s="78"/>
      <c r="G668" s="78"/>
      <c r="H668" s="78"/>
      <c r="I668" s="78"/>
      <c r="J668" s="78"/>
      <c r="K668" s="78"/>
      <c r="L668" s="81"/>
      <c r="M668" s="82"/>
      <c r="N668" s="81"/>
      <c r="O668" s="78"/>
      <c r="P668" s="83"/>
      <c r="Q668" s="82"/>
      <c r="R668" s="81"/>
      <c r="S668" s="96"/>
      <c r="T668" s="82"/>
      <c r="U668" s="82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  <c r="BG668" s="78"/>
      <c r="BH668" s="78"/>
      <c r="BI668" s="78"/>
      <c r="BJ668" s="78"/>
      <c r="BK668" s="78"/>
      <c r="BL668" s="78"/>
      <c r="BM668" s="78"/>
      <c r="BN668" s="78"/>
      <c r="BO668" s="78"/>
      <c r="BP668" s="78"/>
      <c r="BQ668" s="78"/>
      <c r="BR668" s="78"/>
      <c r="BS668" s="78"/>
      <c r="BT668" s="78"/>
      <c r="BU668" s="78"/>
      <c r="BV668" s="78"/>
    </row>
    <row r="669" spans="1:74" s="84" customFormat="1" ht="19">
      <c r="A669" s="78"/>
      <c r="B669" s="79"/>
      <c r="C669" s="80"/>
      <c r="D669" s="78"/>
      <c r="E669" s="78"/>
      <c r="F669" s="78"/>
      <c r="G669" s="78"/>
      <c r="H669" s="78"/>
      <c r="I669" s="78"/>
      <c r="J669" s="78"/>
      <c r="K669" s="78"/>
      <c r="L669" s="81"/>
      <c r="M669" s="82"/>
      <c r="N669" s="81"/>
      <c r="O669" s="78"/>
      <c r="P669" s="83"/>
      <c r="Q669" s="82"/>
      <c r="R669" s="81"/>
      <c r="S669" s="96"/>
      <c r="T669" s="82"/>
      <c r="U669" s="82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  <c r="BG669" s="78"/>
      <c r="BH669" s="78"/>
      <c r="BI669" s="78"/>
      <c r="BJ669" s="78"/>
      <c r="BK669" s="78"/>
      <c r="BL669" s="78"/>
      <c r="BM669" s="78"/>
      <c r="BN669" s="78"/>
      <c r="BO669" s="78"/>
      <c r="BP669" s="78"/>
      <c r="BQ669" s="78"/>
      <c r="BR669" s="78"/>
      <c r="BS669" s="78"/>
      <c r="BT669" s="78"/>
      <c r="BU669" s="78"/>
      <c r="BV669" s="78"/>
    </row>
    <row r="670" spans="1:74" s="84" customFormat="1" ht="19">
      <c r="A670" s="78"/>
      <c r="B670" s="79"/>
      <c r="C670" s="80"/>
      <c r="D670" s="78"/>
      <c r="E670" s="78"/>
      <c r="F670" s="78"/>
      <c r="G670" s="78"/>
      <c r="H670" s="78"/>
      <c r="I670" s="78"/>
      <c r="J670" s="78"/>
      <c r="K670" s="78"/>
      <c r="L670" s="81"/>
      <c r="M670" s="82"/>
      <c r="N670" s="81"/>
      <c r="O670" s="78"/>
      <c r="P670" s="83"/>
      <c r="Q670" s="82"/>
      <c r="R670" s="81"/>
      <c r="S670" s="96"/>
      <c r="T670" s="82"/>
      <c r="U670" s="82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  <c r="BG670" s="78"/>
      <c r="BH670" s="78"/>
      <c r="BI670" s="78"/>
      <c r="BJ670" s="78"/>
      <c r="BK670" s="78"/>
      <c r="BL670" s="78"/>
      <c r="BM670" s="78"/>
      <c r="BN670" s="78"/>
      <c r="BO670" s="78"/>
      <c r="BP670" s="78"/>
      <c r="BQ670" s="78"/>
      <c r="BR670" s="78"/>
      <c r="BS670" s="78"/>
      <c r="BT670" s="78"/>
      <c r="BU670" s="78"/>
      <c r="BV670" s="78"/>
    </row>
    <row r="671" spans="1:74" s="84" customFormat="1" ht="19">
      <c r="A671" s="78"/>
      <c r="B671" s="79"/>
      <c r="C671" s="80"/>
      <c r="D671" s="78"/>
      <c r="E671" s="78"/>
      <c r="F671" s="78"/>
      <c r="G671" s="78"/>
      <c r="H671" s="78"/>
      <c r="I671" s="78"/>
      <c r="J671" s="78"/>
      <c r="K671" s="78"/>
      <c r="L671" s="81"/>
      <c r="M671" s="82"/>
      <c r="N671" s="81"/>
      <c r="O671" s="78"/>
      <c r="P671" s="83"/>
      <c r="Q671" s="82"/>
      <c r="R671" s="81"/>
      <c r="S671" s="96"/>
      <c r="T671" s="82"/>
      <c r="U671" s="82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  <c r="BG671" s="78"/>
      <c r="BH671" s="78"/>
      <c r="BI671" s="78"/>
      <c r="BJ671" s="78"/>
      <c r="BK671" s="78"/>
      <c r="BL671" s="78"/>
      <c r="BM671" s="78"/>
      <c r="BN671" s="78"/>
      <c r="BO671" s="78"/>
      <c r="BP671" s="78"/>
      <c r="BQ671" s="78"/>
      <c r="BR671" s="78"/>
      <c r="BS671" s="78"/>
      <c r="BT671" s="78"/>
      <c r="BU671" s="78"/>
      <c r="BV671" s="78"/>
    </row>
    <row r="672" spans="1:74" s="84" customFormat="1" ht="19">
      <c r="A672" s="78"/>
      <c r="B672" s="79"/>
      <c r="C672" s="80"/>
      <c r="D672" s="78"/>
      <c r="E672" s="78"/>
      <c r="F672" s="78"/>
      <c r="G672" s="78"/>
      <c r="H672" s="78"/>
      <c r="I672" s="78"/>
      <c r="J672" s="78"/>
      <c r="K672" s="78"/>
      <c r="L672" s="81"/>
      <c r="M672" s="82"/>
      <c r="N672" s="81"/>
      <c r="O672" s="78"/>
      <c r="P672" s="83"/>
      <c r="Q672" s="82"/>
      <c r="R672" s="81"/>
      <c r="S672" s="96"/>
      <c r="T672" s="82"/>
      <c r="U672" s="82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</row>
    <row r="673" spans="1:74" s="84" customFormat="1" ht="19">
      <c r="A673" s="78"/>
      <c r="B673" s="79"/>
      <c r="C673" s="80"/>
      <c r="D673" s="78"/>
      <c r="E673" s="78"/>
      <c r="F673" s="78"/>
      <c r="G673" s="78"/>
      <c r="H673" s="78"/>
      <c r="I673" s="78"/>
      <c r="J673" s="78"/>
      <c r="K673" s="78"/>
      <c r="L673" s="81"/>
      <c r="M673" s="82"/>
      <c r="N673" s="81"/>
      <c r="O673" s="78"/>
      <c r="P673" s="83"/>
      <c r="Q673" s="82"/>
      <c r="R673" s="81"/>
      <c r="S673" s="96"/>
      <c r="T673" s="82"/>
      <c r="U673" s="82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  <c r="BL673" s="78"/>
      <c r="BM673" s="78"/>
      <c r="BN673" s="78"/>
      <c r="BO673" s="78"/>
      <c r="BP673" s="78"/>
      <c r="BQ673" s="78"/>
      <c r="BR673" s="78"/>
      <c r="BS673" s="78"/>
      <c r="BT673" s="78"/>
      <c r="BU673" s="78"/>
      <c r="BV673" s="78"/>
    </row>
    <row r="674" spans="1:74" s="84" customFormat="1" ht="19">
      <c r="A674" s="78"/>
      <c r="B674" s="79"/>
      <c r="C674" s="80"/>
      <c r="D674" s="78"/>
      <c r="E674" s="78"/>
      <c r="F674" s="78"/>
      <c r="G674" s="78"/>
      <c r="H674" s="78"/>
      <c r="I674" s="78"/>
      <c r="J674" s="78"/>
      <c r="K674" s="78"/>
      <c r="L674" s="81"/>
      <c r="M674" s="82"/>
      <c r="N674" s="81"/>
      <c r="O674" s="78"/>
      <c r="P674" s="83"/>
      <c r="Q674" s="82"/>
      <c r="R674" s="81"/>
      <c r="S674" s="96"/>
      <c r="T674" s="82"/>
      <c r="U674" s="82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  <c r="BG674" s="78"/>
      <c r="BH674" s="78"/>
      <c r="BI674" s="78"/>
      <c r="BJ674" s="78"/>
      <c r="BK674" s="78"/>
      <c r="BL674" s="78"/>
      <c r="BM674" s="78"/>
      <c r="BN674" s="78"/>
      <c r="BO674" s="78"/>
      <c r="BP674" s="78"/>
      <c r="BQ674" s="78"/>
      <c r="BR674" s="78"/>
      <c r="BS674" s="78"/>
      <c r="BT674" s="78"/>
      <c r="BU674" s="78"/>
      <c r="BV674" s="78"/>
    </row>
    <row r="675" spans="1:74" s="84" customFormat="1" ht="19">
      <c r="A675" s="78"/>
      <c r="B675" s="79"/>
      <c r="C675" s="80"/>
      <c r="D675" s="78"/>
      <c r="E675" s="78"/>
      <c r="F675" s="78"/>
      <c r="G675" s="78"/>
      <c r="H675" s="78"/>
      <c r="I675" s="78"/>
      <c r="J675" s="78"/>
      <c r="K675" s="78"/>
      <c r="L675" s="81"/>
      <c r="M675" s="82"/>
      <c r="N675" s="81"/>
      <c r="O675" s="78"/>
      <c r="P675" s="83"/>
      <c r="Q675" s="82"/>
      <c r="R675" s="81"/>
      <c r="S675" s="96"/>
      <c r="T675" s="82"/>
      <c r="U675" s="82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  <c r="BG675" s="78"/>
      <c r="BH675" s="78"/>
      <c r="BI675" s="78"/>
      <c r="BJ675" s="78"/>
      <c r="BK675" s="78"/>
      <c r="BL675" s="78"/>
      <c r="BM675" s="78"/>
      <c r="BN675" s="78"/>
      <c r="BO675" s="78"/>
      <c r="BP675" s="78"/>
      <c r="BQ675" s="78"/>
      <c r="BR675" s="78"/>
      <c r="BS675" s="78"/>
      <c r="BT675" s="78"/>
      <c r="BU675" s="78"/>
      <c r="BV675" s="78"/>
    </row>
    <row r="676" spans="1:74" s="84" customFormat="1" ht="19">
      <c r="A676" s="78"/>
      <c r="B676" s="79"/>
      <c r="C676" s="80"/>
      <c r="D676" s="78"/>
      <c r="E676" s="78"/>
      <c r="F676" s="78"/>
      <c r="G676" s="78"/>
      <c r="H676" s="78"/>
      <c r="I676" s="78"/>
      <c r="J676" s="78"/>
      <c r="K676" s="78"/>
      <c r="L676" s="81"/>
      <c r="M676" s="82"/>
      <c r="N676" s="81"/>
      <c r="O676" s="78"/>
      <c r="P676" s="83"/>
      <c r="Q676" s="82"/>
      <c r="R676" s="81"/>
      <c r="S676" s="96"/>
      <c r="T676" s="82"/>
      <c r="U676" s="82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  <c r="BG676" s="78"/>
      <c r="BH676" s="78"/>
      <c r="BI676" s="78"/>
      <c r="BJ676" s="78"/>
      <c r="BK676" s="78"/>
      <c r="BL676" s="78"/>
      <c r="BM676" s="78"/>
      <c r="BN676" s="78"/>
      <c r="BO676" s="78"/>
      <c r="BP676" s="78"/>
      <c r="BQ676" s="78"/>
      <c r="BR676" s="78"/>
      <c r="BS676" s="78"/>
      <c r="BT676" s="78"/>
      <c r="BU676" s="78"/>
      <c r="BV676" s="78"/>
    </row>
    <row r="677" spans="1:74" s="84" customFormat="1" ht="19">
      <c r="A677" s="78"/>
      <c r="B677" s="79"/>
      <c r="C677" s="80"/>
      <c r="D677" s="78"/>
      <c r="E677" s="78"/>
      <c r="F677" s="78"/>
      <c r="G677" s="78"/>
      <c r="H677" s="78"/>
      <c r="I677" s="78"/>
      <c r="J677" s="78"/>
      <c r="K677" s="78"/>
      <c r="L677" s="81"/>
      <c r="M677" s="82"/>
      <c r="N677" s="81"/>
      <c r="O677" s="78"/>
      <c r="P677" s="83"/>
      <c r="Q677" s="82"/>
      <c r="R677" s="81"/>
      <c r="S677" s="96"/>
      <c r="T677" s="82"/>
      <c r="U677" s="82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  <c r="BG677" s="78"/>
      <c r="BH677" s="78"/>
      <c r="BI677" s="78"/>
      <c r="BJ677" s="78"/>
      <c r="BK677" s="78"/>
      <c r="BL677" s="78"/>
      <c r="BM677" s="78"/>
      <c r="BN677" s="78"/>
      <c r="BO677" s="78"/>
      <c r="BP677" s="78"/>
      <c r="BQ677" s="78"/>
      <c r="BR677" s="78"/>
      <c r="BS677" s="78"/>
      <c r="BT677" s="78"/>
      <c r="BU677" s="78"/>
      <c r="BV677" s="78"/>
    </row>
    <row r="678" spans="1:74" s="84" customFormat="1" ht="19">
      <c r="A678" s="78"/>
      <c r="B678" s="79"/>
      <c r="C678" s="80"/>
      <c r="D678" s="78"/>
      <c r="E678" s="78"/>
      <c r="F678" s="78"/>
      <c r="G678" s="78"/>
      <c r="H678" s="78"/>
      <c r="I678" s="78"/>
      <c r="J678" s="78"/>
      <c r="K678" s="78"/>
      <c r="L678" s="81"/>
      <c r="M678" s="82"/>
      <c r="N678" s="81"/>
      <c r="O678" s="78"/>
      <c r="P678" s="83"/>
      <c r="Q678" s="82"/>
      <c r="R678" s="81"/>
      <c r="S678" s="96"/>
      <c r="T678" s="82"/>
      <c r="U678" s="82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</row>
    <row r="679" spans="1:74" s="84" customFormat="1" ht="19">
      <c r="A679" s="78"/>
      <c r="B679" s="79"/>
      <c r="C679" s="80"/>
      <c r="D679" s="78"/>
      <c r="E679" s="78"/>
      <c r="F679" s="78"/>
      <c r="G679" s="78"/>
      <c r="H679" s="78"/>
      <c r="I679" s="78"/>
      <c r="J679" s="78"/>
      <c r="K679" s="78"/>
      <c r="L679" s="81"/>
      <c r="M679" s="82"/>
      <c r="N679" s="81"/>
      <c r="O679" s="78"/>
      <c r="P679" s="83"/>
      <c r="Q679" s="82"/>
      <c r="R679" s="81"/>
      <c r="S679" s="96"/>
      <c r="T679" s="82"/>
      <c r="U679" s="82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</row>
    <row r="680" spans="1:74" s="84" customFormat="1" ht="19">
      <c r="A680" s="78"/>
      <c r="B680" s="79"/>
      <c r="C680" s="80"/>
      <c r="D680" s="78"/>
      <c r="E680" s="78"/>
      <c r="F680" s="78"/>
      <c r="G680" s="78"/>
      <c r="H680" s="78"/>
      <c r="I680" s="78"/>
      <c r="J680" s="78"/>
      <c r="K680" s="78"/>
      <c r="L680" s="81"/>
      <c r="M680" s="82"/>
      <c r="N680" s="81"/>
      <c r="O680" s="78"/>
      <c r="P680" s="83"/>
      <c r="Q680" s="82"/>
      <c r="R680" s="81"/>
      <c r="S680" s="96"/>
      <c r="T680" s="82"/>
      <c r="U680" s="82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</row>
    <row r="681" spans="1:74" s="84" customFormat="1" ht="19">
      <c r="A681" s="78"/>
      <c r="B681" s="79"/>
      <c r="C681" s="80"/>
      <c r="D681" s="78"/>
      <c r="E681" s="78"/>
      <c r="F681" s="78"/>
      <c r="G681" s="78"/>
      <c r="H681" s="78"/>
      <c r="I681" s="78"/>
      <c r="J681" s="78"/>
      <c r="K681" s="78"/>
      <c r="L681" s="81"/>
      <c r="M681" s="82"/>
      <c r="N681" s="81"/>
      <c r="O681" s="78"/>
      <c r="P681" s="83"/>
      <c r="Q681" s="82"/>
      <c r="R681" s="81"/>
      <c r="S681" s="96"/>
      <c r="T681" s="82"/>
      <c r="U681" s="82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</row>
    <row r="682" spans="1:74" s="84" customFormat="1" ht="19">
      <c r="A682" s="78"/>
      <c r="B682" s="79"/>
      <c r="C682" s="80"/>
      <c r="D682" s="78"/>
      <c r="E682" s="78"/>
      <c r="F682" s="78"/>
      <c r="G682" s="78"/>
      <c r="H682" s="78"/>
      <c r="I682" s="78"/>
      <c r="J682" s="78"/>
      <c r="K682" s="78"/>
      <c r="L682" s="81"/>
      <c r="M682" s="82"/>
      <c r="N682" s="81"/>
      <c r="O682" s="78"/>
      <c r="P682" s="83"/>
      <c r="Q682" s="82"/>
      <c r="R682" s="81"/>
      <c r="S682" s="96"/>
      <c r="T682" s="82"/>
      <c r="U682" s="82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  <c r="BT682" s="78"/>
      <c r="BU682" s="78"/>
      <c r="BV682" s="78"/>
    </row>
    <row r="683" spans="1:74" s="84" customFormat="1" ht="19">
      <c r="A683" s="78"/>
      <c r="B683" s="79"/>
      <c r="C683" s="80"/>
      <c r="D683" s="78"/>
      <c r="E683" s="78"/>
      <c r="F683" s="78"/>
      <c r="G683" s="78"/>
      <c r="H683" s="78"/>
      <c r="I683" s="78"/>
      <c r="J683" s="78"/>
      <c r="K683" s="78"/>
      <c r="L683" s="81"/>
      <c r="M683" s="82"/>
      <c r="N683" s="81"/>
      <c r="O683" s="78"/>
      <c r="P683" s="83"/>
      <c r="Q683" s="82"/>
      <c r="R683" s="81"/>
      <c r="S683" s="96"/>
      <c r="T683" s="82"/>
      <c r="U683" s="82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</row>
    <row r="684" spans="1:74" s="84" customFormat="1" ht="19">
      <c r="A684" s="78"/>
      <c r="B684" s="79"/>
      <c r="C684" s="80"/>
      <c r="D684" s="78"/>
      <c r="E684" s="78"/>
      <c r="F684" s="78"/>
      <c r="G684" s="78"/>
      <c r="H684" s="78"/>
      <c r="I684" s="78"/>
      <c r="J684" s="78"/>
      <c r="K684" s="78"/>
      <c r="L684" s="81"/>
      <c r="M684" s="82"/>
      <c r="N684" s="81"/>
      <c r="O684" s="78"/>
      <c r="P684" s="83"/>
      <c r="Q684" s="82"/>
      <c r="R684" s="81"/>
      <c r="S684" s="96"/>
      <c r="T684" s="82"/>
      <c r="U684" s="82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  <c r="BT684" s="78"/>
      <c r="BU684" s="78"/>
      <c r="BV684" s="78"/>
    </row>
    <row r="685" spans="1:74" s="84" customFormat="1" ht="19">
      <c r="A685" s="78"/>
      <c r="B685" s="79"/>
      <c r="C685" s="80"/>
      <c r="D685" s="78"/>
      <c r="E685" s="78"/>
      <c r="F685" s="78"/>
      <c r="G685" s="78"/>
      <c r="H685" s="78"/>
      <c r="I685" s="78"/>
      <c r="J685" s="78"/>
      <c r="K685" s="78"/>
      <c r="L685" s="81"/>
      <c r="M685" s="82"/>
      <c r="N685" s="81"/>
      <c r="O685" s="78"/>
      <c r="P685" s="83"/>
      <c r="Q685" s="82"/>
      <c r="R685" s="81"/>
      <c r="S685" s="96"/>
      <c r="T685" s="82"/>
      <c r="U685" s="82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  <c r="BT685" s="78"/>
      <c r="BU685" s="78"/>
      <c r="BV685" s="78"/>
    </row>
    <row r="686" spans="1:74" s="84" customFormat="1" ht="19">
      <c r="A686" s="78"/>
      <c r="B686" s="79"/>
      <c r="C686" s="80"/>
      <c r="D686" s="78"/>
      <c r="E686" s="78"/>
      <c r="F686" s="78"/>
      <c r="G686" s="78"/>
      <c r="H686" s="78"/>
      <c r="I686" s="78"/>
      <c r="J686" s="78"/>
      <c r="K686" s="78"/>
      <c r="L686" s="81"/>
      <c r="M686" s="82"/>
      <c r="N686" s="81"/>
      <c r="O686" s="78"/>
      <c r="P686" s="83"/>
      <c r="Q686" s="82"/>
      <c r="R686" s="81"/>
      <c r="S686" s="96"/>
      <c r="T686" s="82"/>
      <c r="U686" s="82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  <c r="BT686" s="78"/>
      <c r="BU686" s="78"/>
      <c r="BV686" s="78"/>
    </row>
    <row r="687" spans="1:74" s="84" customFormat="1" ht="19">
      <c r="A687" s="78"/>
      <c r="B687" s="79"/>
      <c r="C687" s="80"/>
      <c r="D687" s="78"/>
      <c r="E687" s="78"/>
      <c r="F687" s="78"/>
      <c r="G687" s="78"/>
      <c r="H687" s="78"/>
      <c r="I687" s="78"/>
      <c r="J687" s="78"/>
      <c r="K687" s="78"/>
      <c r="L687" s="81"/>
      <c r="M687" s="82"/>
      <c r="N687" s="81"/>
      <c r="O687" s="78"/>
      <c r="P687" s="83"/>
      <c r="Q687" s="82"/>
      <c r="R687" s="81"/>
      <c r="S687" s="96"/>
      <c r="T687" s="82"/>
      <c r="U687" s="82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  <c r="BT687" s="78"/>
      <c r="BU687" s="78"/>
      <c r="BV687" s="78"/>
    </row>
    <row r="688" spans="1:74" s="84" customFormat="1" ht="19">
      <c r="A688" s="78"/>
      <c r="B688" s="79"/>
      <c r="C688" s="80"/>
      <c r="D688" s="78"/>
      <c r="E688" s="78"/>
      <c r="F688" s="78"/>
      <c r="G688" s="78"/>
      <c r="H688" s="78"/>
      <c r="I688" s="78"/>
      <c r="J688" s="78"/>
      <c r="K688" s="78"/>
      <c r="L688" s="81"/>
      <c r="M688" s="82"/>
      <c r="N688" s="81"/>
      <c r="O688" s="78"/>
      <c r="P688" s="83"/>
      <c r="Q688" s="82"/>
      <c r="R688" s="81"/>
      <c r="S688" s="96"/>
      <c r="T688" s="82"/>
      <c r="U688" s="82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  <c r="BT688" s="78"/>
      <c r="BU688" s="78"/>
      <c r="BV688" s="78"/>
    </row>
    <row r="689" spans="1:74" s="84" customFormat="1" ht="19">
      <c r="A689" s="78"/>
      <c r="B689" s="79"/>
      <c r="C689" s="80"/>
      <c r="D689" s="78"/>
      <c r="E689" s="78"/>
      <c r="F689" s="78"/>
      <c r="G689" s="78"/>
      <c r="H689" s="78"/>
      <c r="I689" s="78"/>
      <c r="J689" s="78"/>
      <c r="K689" s="78"/>
      <c r="L689" s="81"/>
      <c r="M689" s="82"/>
      <c r="N689" s="81"/>
      <c r="O689" s="78"/>
      <c r="P689" s="83"/>
      <c r="Q689" s="82"/>
      <c r="R689" s="81"/>
      <c r="S689" s="96"/>
      <c r="T689" s="82"/>
      <c r="U689" s="82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</row>
    <row r="690" spans="1:74" s="84" customFormat="1" ht="19">
      <c r="A690" s="78"/>
      <c r="B690" s="79"/>
      <c r="C690" s="80"/>
      <c r="D690" s="78"/>
      <c r="E690" s="78"/>
      <c r="F690" s="78"/>
      <c r="G690" s="78"/>
      <c r="H690" s="78"/>
      <c r="I690" s="78"/>
      <c r="J690" s="78"/>
      <c r="K690" s="78"/>
      <c r="L690" s="81"/>
      <c r="M690" s="82"/>
      <c r="N690" s="81"/>
      <c r="O690" s="78"/>
      <c r="P690" s="83"/>
      <c r="Q690" s="82"/>
      <c r="R690" s="81"/>
      <c r="S690" s="96"/>
      <c r="T690" s="82"/>
      <c r="U690" s="82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</row>
    <row r="691" spans="1:74" s="84" customFormat="1" ht="19">
      <c r="A691" s="78"/>
      <c r="B691" s="79"/>
      <c r="C691" s="80"/>
      <c r="D691" s="78"/>
      <c r="E691" s="78"/>
      <c r="F691" s="78"/>
      <c r="G691" s="78"/>
      <c r="H691" s="78"/>
      <c r="I691" s="78"/>
      <c r="J691" s="78"/>
      <c r="K691" s="78"/>
      <c r="L691" s="81"/>
      <c r="M691" s="82"/>
      <c r="N691" s="81"/>
      <c r="O691" s="78"/>
      <c r="P691" s="83"/>
      <c r="Q691" s="82"/>
      <c r="R691" s="81"/>
      <c r="S691" s="96"/>
      <c r="T691" s="82"/>
      <c r="U691" s="82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</row>
    <row r="692" spans="1:74" s="84" customFormat="1" ht="19">
      <c r="A692" s="78"/>
      <c r="B692" s="79"/>
      <c r="C692" s="80"/>
      <c r="D692" s="78"/>
      <c r="E692" s="78"/>
      <c r="F692" s="78"/>
      <c r="G692" s="78"/>
      <c r="H692" s="78"/>
      <c r="I692" s="78"/>
      <c r="J692" s="78"/>
      <c r="K692" s="78"/>
      <c r="L692" s="81"/>
      <c r="M692" s="82"/>
      <c r="N692" s="81"/>
      <c r="O692" s="78"/>
      <c r="P692" s="83"/>
      <c r="Q692" s="82"/>
      <c r="R692" s="81"/>
      <c r="S692" s="96"/>
      <c r="T692" s="82"/>
      <c r="U692" s="82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</row>
    <row r="693" spans="1:74" s="84" customFormat="1" ht="19">
      <c r="A693" s="78"/>
      <c r="B693" s="79"/>
      <c r="C693" s="80"/>
      <c r="D693" s="78"/>
      <c r="E693" s="78"/>
      <c r="F693" s="78"/>
      <c r="G693" s="78"/>
      <c r="H693" s="78"/>
      <c r="I693" s="78"/>
      <c r="J693" s="78"/>
      <c r="K693" s="78"/>
      <c r="L693" s="81"/>
      <c r="M693" s="82"/>
      <c r="N693" s="81"/>
      <c r="O693" s="78"/>
      <c r="P693" s="83"/>
      <c r="Q693" s="82"/>
      <c r="R693" s="81"/>
      <c r="S693" s="96"/>
      <c r="T693" s="82"/>
      <c r="U693" s="82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</row>
    <row r="694" spans="1:74" s="84" customFormat="1" ht="19">
      <c r="A694" s="78"/>
      <c r="B694" s="79"/>
      <c r="C694" s="80"/>
      <c r="D694" s="78"/>
      <c r="E694" s="78"/>
      <c r="F694" s="78"/>
      <c r="G694" s="78"/>
      <c r="H694" s="78"/>
      <c r="I694" s="78"/>
      <c r="J694" s="78"/>
      <c r="K694" s="78"/>
      <c r="L694" s="81"/>
      <c r="M694" s="82"/>
      <c r="N694" s="81"/>
      <c r="O694" s="78"/>
      <c r="P694" s="83"/>
      <c r="Q694" s="82"/>
      <c r="R694" s="81"/>
      <c r="S694" s="96"/>
      <c r="T694" s="82"/>
      <c r="U694" s="82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</row>
    <row r="695" spans="1:74" s="84" customFormat="1" ht="19">
      <c r="A695" s="78"/>
      <c r="B695" s="79"/>
      <c r="C695" s="80"/>
      <c r="D695" s="78"/>
      <c r="E695" s="78"/>
      <c r="F695" s="78"/>
      <c r="G695" s="78"/>
      <c r="H695" s="78"/>
      <c r="I695" s="78"/>
      <c r="J695" s="78"/>
      <c r="K695" s="78"/>
      <c r="L695" s="81"/>
      <c r="M695" s="82"/>
      <c r="N695" s="81"/>
      <c r="O695" s="78"/>
      <c r="P695" s="83"/>
      <c r="Q695" s="82"/>
      <c r="R695" s="81"/>
      <c r="S695" s="96"/>
      <c r="T695" s="82"/>
      <c r="U695" s="82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  <c r="BG695" s="78"/>
      <c r="BH695" s="78"/>
      <c r="BI695" s="78"/>
      <c r="BJ695" s="78"/>
      <c r="BK695" s="78"/>
      <c r="BL695" s="78"/>
      <c r="BM695" s="78"/>
      <c r="BN695" s="78"/>
      <c r="BO695" s="78"/>
      <c r="BP695" s="78"/>
      <c r="BQ695" s="78"/>
      <c r="BR695" s="78"/>
      <c r="BS695" s="78"/>
      <c r="BT695" s="78"/>
      <c r="BU695" s="78"/>
      <c r="BV695" s="78"/>
    </row>
    <row r="696" spans="1:74" s="84" customFormat="1" ht="19">
      <c r="A696" s="78"/>
      <c r="B696" s="79"/>
      <c r="C696" s="80"/>
      <c r="D696" s="78"/>
      <c r="E696" s="78"/>
      <c r="F696" s="78"/>
      <c r="G696" s="78"/>
      <c r="H696" s="78"/>
      <c r="I696" s="78"/>
      <c r="J696" s="78"/>
      <c r="K696" s="78"/>
      <c r="L696" s="81"/>
      <c r="M696" s="82"/>
      <c r="N696" s="81"/>
      <c r="O696" s="78"/>
      <c r="P696" s="83"/>
      <c r="Q696" s="82"/>
      <c r="R696" s="81"/>
      <c r="S696" s="96"/>
      <c r="T696" s="82"/>
      <c r="U696" s="82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  <c r="BL696" s="78"/>
      <c r="BM696" s="78"/>
      <c r="BN696" s="78"/>
      <c r="BO696" s="78"/>
      <c r="BP696" s="78"/>
      <c r="BQ696" s="78"/>
      <c r="BR696" s="78"/>
      <c r="BS696" s="78"/>
      <c r="BT696" s="78"/>
      <c r="BU696" s="78"/>
      <c r="BV696" s="78"/>
    </row>
    <row r="697" spans="1:74" s="84" customFormat="1" ht="19">
      <c r="A697" s="78"/>
      <c r="B697" s="79"/>
      <c r="C697" s="80"/>
      <c r="D697" s="78"/>
      <c r="E697" s="78"/>
      <c r="F697" s="78"/>
      <c r="G697" s="78"/>
      <c r="H697" s="78"/>
      <c r="I697" s="78"/>
      <c r="J697" s="78"/>
      <c r="K697" s="78"/>
      <c r="L697" s="81"/>
      <c r="M697" s="82"/>
      <c r="N697" s="81"/>
      <c r="O697" s="78"/>
      <c r="P697" s="83"/>
      <c r="Q697" s="82"/>
      <c r="R697" s="81"/>
      <c r="S697" s="96"/>
      <c r="T697" s="82"/>
      <c r="U697" s="82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  <c r="BL697" s="78"/>
      <c r="BM697" s="78"/>
      <c r="BN697" s="78"/>
      <c r="BO697" s="78"/>
      <c r="BP697" s="78"/>
      <c r="BQ697" s="78"/>
      <c r="BR697" s="78"/>
      <c r="BS697" s="78"/>
      <c r="BT697" s="78"/>
      <c r="BU697" s="78"/>
      <c r="BV697" s="78"/>
    </row>
    <row r="698" spans="1:74" s="84" customFormat="1" ht="19">
      <c r="A698" s="78"/>
      <c r="B698" s="79"/>
      <c r="C698" s="80"/>
      <c r="D698" s="78"/>
      <c r="E698" s="78"/>
      <c r="F698" s="78"/>
      <c r="G698" s="78"/>
      <c r="H698" s="78"/>
      <c r="I698" s="78"/>
      <c r="J698" s="78"/>
      <c r="K698" s="78"/>
      <c r="L698" s="81"/>
      <c r="M698" s="82"/>
      <c r="N698" s="81"/>
      <c r="O698" s="78"/>
      <c r="P698" s="83"/>
      <c r="Q698" s="82"/>
      <c r="R698" s="81"/>
      <c r="S698" s="96"/>
      <c r="T698" s="82"/>
      <c r="U698" s="82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  <c r="BL698" s="78"/>
      <c r="BM698" s="78"/>
      <c r="BN698" s="78"/>
      <c r="BO698" s="78"/>
      <c r="BP698" s="78"/>
      <c r="BQ698" s="78"/>
      <c r="BR698" s="78"/>
      <c r="BS698" s="78"/>
      <c r="BT698" s="78"/>
      <c r="BU698" s="78"/>
      <c r="BV698" s="78"/>
    </row>
    <row r="699" spans="1:74" s="84" customFormat="1" ht="19">
      <c r="A699" s="78"/>
      <c r="B699" s="79"/>
      <c r="C699" s="80"/>
      <c r="D699" s="78"/>
      <c r="E699" s="78"/>
      <c r="F699" s="78"/>
      <c r="G699" s="78"/>
      <c r="H699" s="78"/>
      <c r="I699" s="78"/>
      <c r="J699" s="78"/>
      <c r="K699" s="78"/>
      <c r="L699" s="81"/>
      <c r="M699" s="82"/>
      <c r="N699" s="81"/>
      <c r="O699" s="78"/>
      <c r="P699" s="83"/>
      <c r="Q699" s="82"/>
      <c r="R699" s="81"/>
      <c r="S699" s="96"/>
      <c r="T699" s="82"/>
      <c r="U699" s="82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  <c r="BL699" s="78"/>
      <c r="BM699" s="78"/>
      <c r="BN699" s="78"/>
      <c r="BO699" s="78"/>
      <c r="BP699" s="78"/>
      <c r="BQ699" s="78"/>
      <c r="BR699" s="78"/>
      <c r="BS699" s="78"/>
      <c r="BT699" s="78"/>
      <c r="BU699" s="78"/>
      <c r="BV699" s="78"/>
    </row>
    <row r="700" spans="1:74" s="84" customFormat="1" ht="19">
      <c r="A700" s="78"/>
      <c r="B700" s="79"/>
      <c r="C700" s="80"/>
      <c r="D700" s="78"/>
      <c r="E700" s="78"/>
      <c r="F700" s="78"/>
      <c r="G700" s="78"/>
      <c r="H700" s="78"/>
      <c r="I700" s="78"/>
      <c r="J700" s="78"/>
      <c r="K700" s="78"/>
      <c r="L700" s="81"/>
      <c r="M700" s="82"/>
      <c r="N700" s="81"/>
      <c r="O700" s="78"/>
      <c r="P700" s="83"/>
      <c r="Q700" s="82"/>
      <c r="R700" s="81"/>
      <c r="S700" s="96"/>
      <c r="T700" s="82"/>
      <c r="U700" s="82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  <c r="BL700" s="78"/>
      <c r="BM700" s="78"/>
      <c r="BN700" s="78"/>
      <c r="BO700" s="78"/>
      <c r="BP700" s="78"/>
      <c r="BQ700" s="78"/>
      <c r="BR700" s="78"/>
      <c r="BS700" s="78"/>
      <c r="BT700" s="78"/>
      <c r="BU700" s="78"/>
      <c r="BV700" s="78"/>
    </row>
    <row r="701" spans="1:74" s="84" customFormat="1" ht="19">
      <c r="A701" s="78"/>
      <c r="B701" s="79"/>
      <c r="C701" s="80"/>
      <c r="D701" s="78"/>
      <c r="E701" s="78"/>
      <c r="F701" s="78"/>
      <c r="G701" s="78"/>
      <c r="H701" s="78"/>
      <c r="I701" s="78"/>
      <c r="J701" s="78"/>
      <c r="K701" s="78"/>
      <c r="L701" s="81"/>
      <c r="M701" s="82"/>
      <c r="N701" s="81"/>
      <c r="O701" s="78"/>
      <c r="P701" s="83"/>
      <c r="Q701" s="82"/>
      <c r="R701" s="81"/>
      <c r="S701" s="96"/>
      <c r="T701" s="82"/>
      <c r="U701" s="82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  <c r="BL701" s="78"/>
      <c r="BM701" s="78"/>
      <c r="BN701" s="78"/>
      <c r="BO701" s="78"/>
      <c r="BP701" s="78"/>
      <c r="BQ701" s="78"/>
      <c r="BR701" s="78"/>
      <c r="BS701" s="78"/>
      <c r="BT701" s="78"/>
      <c r="BU701" s="78"/>
      <c r="BV701" s="78"/>
    </row>
    <row r="702" spans="1:74" s="84" customFormat="1" ht="19">
      <c r="A702" s="78"/>
      <c r="B702" s="79"/>
      <c r="C702" s="80"/>
      <c r="D702" s="78"/>
      <c r="E702" s="78"/>
      <c r="F702" s="78"/>
      <c r="G702" s="78"/>
      <c r="H702" s="78"/>
      <c r="I702" s="78"/>
      <c r="J702" s="78"/>
      <c r="K702" s="78"/>
      <c r="L702" s="81"/>
      <c r="M702" s="82"/>
      <c r="N702" s="81"/>
      <c r="O702" s="78"/>
      <c r="P702" s="83"/>
      <c r="Q702" s="82"/>
      <c r="R702" s="81"/>
      <c r="S702" s="96"/>
      <c r="T702" s="82"/>
      <c r="U702" s="82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  <c r="BG702" s="78"/>
      <c r="BH702" s="78"/>
      <c r="BI702" s="78"/>
      <c r="BJ702" s="78"/>
      <c r="BK702" s="78"/>
      <c r="BL702" s="78"/>
      <c r="BM702" s="78"/>
      <c r="BN702" s="78"/>
      <c r="BO702" s="78"/>
      <c r="BP702" s="78"/>
      <c r="BQ702" s="78"/>
      <c r="BR702" s="78"/>
      <c r="BS702" s="78"/>
      <c r="BT702" s="78"/>
      <c r="BU702" s="78"/>
      <c r="BV702" s="78"/>
    </row>
    <row r="703" spans="1:74" s="84" customFormat="1" ht="19">
      <c r="A703" s="78"/>
      <c r="B703" s="79"/>
      <c r="C703" s="80"/>
      <c r="D703" s="78"/>
      <c r="E703" s="78"/>
      <c r="F703" s="78"/>
      <c r="G703" s="78"/>
      <c r="H703" s="78"/>
      <c r="I703" s="78"/>
      <c r="J703" s="78"/>
      <c r="K703" s="78"/>
      <c r="L703" s="81"/>
      <c r="M703" s="82"/>
      <c r="N703" s="81"/>
      <c r="O703" s="78"/>
      <c r="P703" s="83"/>
      <c r="Q703" s="82"/>
      <c r="R703" s="81"/>
      <c r="S703" s="96"/>
      <c r="T703" s="82"/>
      <c r="U703" s="82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  <c r="BG703" s="78"/>
      <c r="BH703" s="78"/>
      <c r="BI703" s="78"/>
      <c r="BJ703" s="78"/>
      <c r="BK703" s="78"/>
      <c r="BL703" s="78"/>
      <c r="BM703" s="78"/>
      <c r="BN703" s="78"/>
      <c r="BO703" s="78"/>
      <c r="BP703" s="78"/>
      <c r="BQ703" s="78"/>
      <c r="BR703" s="78"/>
      <c r="BS703" s="78"/>
      <c r="BT703" s="78"/>
      <c r="BU703" s="78"/>
      <c r="BV703" s="78"/>
    </row>
    <row r="704" spans="1:74" s="84" customFormat="1" ht="19">
      <c r="A704" s="78"/>
      <c r="B704" s="79"/>
      <c r="C704" s="80"/>
      <c r="D704" s="78"/>
      <c r="E704" s="78"/>
      <c r="F704" s="78"/>
      <c r="G704" s="78"/>
      <c r="H704" s="78"/>
      <c r="I704" s="78"/>
      <c r="J704" s="78"/>
      <c r="K704" s="78"/>
      <c r="L704" s="81"/>
      <c r="M704" s="82"/>
      <c r="N704" s="81"/>
      <c r="O704" s="78"/>
      <c r="P704" s="83"/>
      <c r="Q704" s="82"/>
      <c r="R704" s="81"/>
      <c r="S704" s="96"/>
      <c r="T704" s="82"/>
      <c r="U704" s="82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  <c r="BG704" s="78"/>
      <c r="BH704" s="78"/>
      <c r="BI704" s="78"/>
      <c r="BJ704" s="78"/>
      <c r="BK704" s="78"/>
      <c r="BL704" s="78"/>
      <c r="BM704" s="78"/>
      <c r="BN704" s="78"/>
      <c r="BO704" s="78"/>
      <c r="BP704" s="78"/>
      <c r="BQ704" s="78"/>
      <c r="BR704" s="78"/>
      <c r="BS704" s="78"/>
      <c r="BT704" s="78"/>
      <c r="BU704" s="78"/>
      <c r="BV704" s="78"/>
    </row>
    <row r="705" spans="1:74" s="84" customFormat="1" ht="19">
      <c r="A705" s="78"/>
      <c r="B705" s="79"/>
      <c r="C705" s="80"/>
      <c r="D705" s="78"/>
      <c r="E705" s="78"/>
      <c r="F705" s="78"/>
      <c r="G705" s="78"/>
      <c r="H705" s="78"/>
      <c r="I705" s="78"/>
      <c r="J705" s="78"/>
      <c r="K705" s="78"/>
      <c r="L705" s="81"/>
      <c r="M705" s="82"/>
      <c r="N705" s="81"/>
      <c r="O705" s="78"/>
      <c r="P705" s="83"/>
      <c r="Q705" s="82"/>
      <c r="R705" s="81"/>
      <c r="S705" s="96"/>
      <c r="T705" s="82"/>
      <c r="U705" s="82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  <c r="BG705" s="78"/>
      <c r="BH705" s="78"/>
      <c r="BI705" s="78"/>
      <c r="BJ705" s="78"/>
      <c r="BK705" s="78"/>
      <c r="BL705" s="78"/>
      <c r="BM705" s="78"/>
      <c r="BN705" s="78"/>
      <c r="BO705" s="78"/>
      <c r="BP705" s="78"/>
      <c r="BQ705" s="78"/>
      <c r="BR705" s="78"/>
      <c r="BS705" s="78"/>
      <c r="BT705" s="78"/>
      <c r="BU705" s="78"/>
      <c r="BV705" s="78"/>
    </row>
    <row r="706" spans="1:74" s="84" customFormat="1" ht="19">
      <c r="A706" s="78"/>
      <c r="B706" s="79"/>
      <c r="C706" s="80"/>
      <c r="D706" s="78"/>
      <c r="E706" s="78"/>
      <c r="F706" s="78"/>
      <c r="G706" s="78"/>
      <c r="H706" s="78"/>
      <c r="I706" s="78"/>
      <c r="J706" s="78"/>
      <c r="K706" s="78"/>
      <c r="L706" s="81"/>
      <c r="M706" s="82"/>
      <c r="N706" s="81"/>
      <c r="O706" s="78"/>
      <c r="P706" s="83"/>
      <c r="Q706" s="82"/>
      <c r="R706" s="81"/>
      <c r="S706" s="96"/>
      <c r="T706" s="82"/>
      <c r="U706" s="82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  <c r="BG706" s="78"/>
      <c r="BH706" s="78"/>
      <c r="BI706" s="78"/>
      <c r="BJ706" s="78"/>
      <c r="BK706" s="78"/>
      <c r="BL706" s="78"/>
      <c r="BM706" s="78"/>
      <c r="BN706" s="78"/>
      <c r="BO706" s="78"/>
      <c r="BP706" s="78"/>
      <c r="BQ706" s="78"/>
      <c r="BR706" s="78"/>
      <c r="BS706" s="78"/>
      <c r="BT706" s="78"/>
      <c r="BU706" s="78"/>
      <c r="BV706" s="78"/>
    </row>
    <row r="707" spans="1:74" s="84" customFormat="1" ht="19">
      <c r="A707" s="78"/>
      <c r="B707" s="79"/>
      <c r="C707" s="80"/>
      <c r="D707" s="78"/>
      <c r="E707" s="78"/>
      <c r="F707" s="78"/>
      <c r="G707" s="78"/>
      <c r="H707" s="78"/>
      <c r="I707" s="78"/>
      <c r="J707" s="78"/>
      <c r="K707" s="78"/>
      <c r="L707" s="81"/>
      <c r="M707" s="82"/>
      <c r="N707" s="81"/>
      <c r="O707" s="78"/>
      <c r="P707" s="83"/>
      <c r="Q707" s="82"/>
      <c r="R707" s="81"/>
      <c r="S707" s="96"/>
      <c r="T707" s="82"/>
      <c r="U707" s="82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  <c r="BG707" s="78"/>
      <c r="BH707" s="78"/>
      <c r="BI707" s="78"/>
      <c r="BJ707" s="78"/>
      <c r="BK707" s="78"/>
      <c r="BL707" s="78"/>
      <c r="BM707" s="78"/>
      <c r="BN707" s="78"/>
      <c r="BO707" s="78"/>
      <c r="BP707" s="78"/>
      <c r="BQ707" s="78"/>
      <c r="BR707" s="78"/>
      <c r="BS707" s="78"/>
      <c r="BT707" s="78"/>
      <c r="BU707" s="78"/>
      <c r="BV707" s="78"/>
    </row>
    <row r="708" spans="1:74" s="84" customFormat="1" ht="19">
      <c r="A708" s="78"/>
      <c r="B708" s="79"/>
      <c r="C708" s="80"/>
      <c r="D708" s="78"/>
      <c r="E708" s="78"/>
      <c r="F708" s="78"/>
      <c r="G708" s="78"/>
      <c r="H708" s="78"/>
      <c r="I708" s="78"/>
      <c r="J708" s="78"/>
      <c r="K708" s="78"/>
      <c r="L708" s="81"/>
      <c r="M708" s="82"/>
      <c r="N708" s="81"/>
      <c r="O708" s="78"/>
      <c r="P708" s="83"/>
      <c r="Q708" s="82"/>
      <c r="R708" s="81"/>
      <c r="S708" s="96"/>
      <c r="T708" s="82"/>
      <c r="U708" s="82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  <c r="BG708" s="78"/>
      <c r="BH708" s="78"/>
      <c r="BI708" s="78"/>
      <c r="BJ708" s="78"/>
      <c r="BK708" s="78"/>
      <c r="BL708" s="78"/>
      <c r="BM708" s="78"/>
      <c r="BN708" s="78"/>
      <c r="BO708" s="78"/>
      <c r="BP708" s="78"/>
      <c r="BQ708" s="78"/>
      <c r="BR708" s="78"/>
      <c r="BS708" s="78"/>
      <c r="BT708" s="78"/>
      <c r="BU708" s="78"/>
      <c r="BV708" s="78"/>
    </row>
    <row r="709" spans="1:74" s="84" customFormat="1" ht="19">
      <c r="A709" s="78"/>
      <c r="B709" s="79"/>
      <c r="C709" s="80"/>
      <c r="D709" s="78"/>
      <c r="E709" s="78"/>
      <c r="F709" s="78"/>
      <c r="G709" s="78"/>
      <c r="H709" s="78"/>
      <c r="I709" s="78"/>
      <c r="J709" s="78"/>
      <c r="K709" s="78"/>
      <c r="L709" s="81"/>
      <c r="M709" s="82"/>
      <c r="N709" s="81"/>
      <c r="O709" s="78"/>
      <c r="P709" s="83"/>
      <c r="Q709" s="82"/>
      <c r="R709" s="81"/>
      <c r="S709" s="96"/>
      <c r="T709" s="82"/>
      <c r="U709" s="82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  <c r="BG709" s="78"/>
      <c r="BH709" s="78"/>
      <c r="BI709" s="78"/>
      <c r="BJ709" s="78"/>
      <c r="BK709" s="78"/>
      <c r="BL709" s="78"/>
      <c r="BM709" s="78"/>
      <c r="BN709" s="78"/>
      <c r="BO709" s="78"/>
      <c r="BP709" s="78"/>
      <c r="BQ709" s="78"/>
      <c r="BR709" s="78"/>
      <c r="BS709" s="78"/>
      <c r="BT709" s="78"/>
      <c r="BU709" s="78"/>
      <c r="BV709" s="78"/>
    </row>
    <row r="710" spans="1:74" s="84" customFormat="1" ht="19">
      <c r="A710" s="78"/>
      <c r="B710" s="79"/>
      <c r="C710" s="80"/>
      <c r="D710" s="78"/>
      <c r="E710" s="78"/>
      <c r="F710" s="78"/>
      <c r="G710" s="78"/>
      <c r="H710" s="78"/>
      <c r="I710" s="78"/>
      <c r="J710" s="78"/>
      <c r="K710" s="78"/>
      <c r="L710" s="81"/>
      <c r="M710" s="82"/>
      <c r="N710" s="81"/>
      <c r="O710" s="78"/>
      <c r="P710" s="83"/>
      <c r="Q710" s="82"/>
      <c r="R710" s="81"/>
      <c r="S710" s="96"/>
      <c r="T710" s="82"/>
      <c r="U710" s="82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  <c r="BG710" s="78"/>
      <c r="BH710" s="78"/>
      <c r="BI710" s="78"/>
      <c r="BJ710" s="78"/>
      <c r="BK710" s="78"/>
      <c r="BL710" s="78"/>
      <c r="BM710" s="78"/>
      <c r="BN710" s="78"/>
      <c r="BO710" s="78"/>
      <c r="BP710" s="78"/>
      <c r="BQ710" s="78"/>
      <c r="BR710" s="78"/>
      <c r="BS710" s="78"/>
      <c r="BT710" s="78"/>
      <c r="BU710" s="78"/>
      <c r="BV710" s="78"/>
    </row>
    <row r="711" spans="1:74" s="84" customFormat="1" ht="19">
      <c r="A711" s="78"/>
      <c r="B711" s="79"/>
      <c r="C711" s="80"/>
      <c r="D711" s="78"/>
      <c r="E711" s="78"/>
      <c r="F711" s="78"/>
      <c r="G711" s="78"/>
      <c r="H711" s="78"/>
      <c r="I711" s="78"/>
      <c r="J711" s="78"/>
      <c r="K711" s="78"/>
      <c r="L711" s="81"/>
      <c r="M711" s="82"/>
      <c r="N711" s="81"/>
      <c r="O711" s="78"/>
      <c r="P711" s="83"/>
      <c r="Q711" s="82"/>
      <c r="R711" s="81"/>
      <c r="S711" s="96"/>
      <c r="T711" s="82"/>
      <c r="U711" s="82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  <c r="BG711" s="78"/>
      <c r="BH711" s="78"/>
      <c r="BI711" s="78"/>
      <c r="BJ711" s="78"/>
      <c r="BK711" s="78"/>
      <c r="BL711" s="78"/>
      <c r="BM711" s="78"/>
      <c r="BN711" s="78"/>
      <c r="BO711" s="78"/>
      <c r="BP711" s="78"/>
      <c r="BQ711" s="78"/>
      <c r="BR711" s="78"/>
      <c r="BS711" s="78"/>
      <c r="BT711" s="78"/>
      <c r="BU711" s="78"/>
      <c r="BV711" s="78"/>
    </row>
    <row r="712" spans="1:74" s="84" customFormat="1" ht="19">
      <c r="A712" s="78"/>
      <c r="B712" s="79"/>
      <c r="C712" s="80"/>
      <c r="D712" s="78"/>
      <c r="E712" s="78"/>
      <c r="F712" s="78"/>
      <c r="G712" s="78"/>
      <c r="H712" s="78"/>
      <c r="I712" s="78"/>
      <c r="J712" s="78"/>
      <c r="K712" s="78"/>
      <c r="L712" s="81"/>
      <c r="M712" s="82"/>
      <c r="N712" s="81"/>
      <c r="O712" s="78"/>
      <c r="P712" s="83"/>
      <c r="Q712" s="82"/>
      <c r="R712" s="81"/>
      <c r="S712" s="96"/>
      <c r="T712" s="82"/>
      <c r="U712" s="82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  <c r="BG712" s="78"/>
      <c r="BH712" s="78"/>
      <c r="BI712" s="78"/>
      <c r="BJ712" s="78"/>
      <c r="BK712" s="78"/>
      <c r="BL712" s="78"/>
      <c r="BM712" s="78"/>
      <c r="BN712" s="78"/>
      <c r="BO712" s="78"/>
      <c r="BP712" s="78"/>
      <c r="BQ712" s="78"/>
      <c r="BR712" s="78"/>
      <c r="BS712" s="78"/>
      <c r="BT712" s="78"/>
      <c r="BU712" s="78"/>
      <c r="BV712" s="78"/>
    </row>
    <row r="713" spans="1:74" s="84" customFormat="1" ht="19">
      <c r="A713" s="78"/>
      <c r="B713" s="79"/>
      <c r="C713" s="80"/>
      <c r="D713" s="78"/>
      <c r="E713" s="78"/>
      <c r="F713" s="78"/>
      <c r="G713" s="78"/>
      <c r="H713" s="78"/>
      <c r="I713" s="78"/>
      <c r="J713" s="78"/>
      <c r="K713" s="78"/>
      <c r="L713" s="81"/>
      <c r="M713" s="82"/>
      <c r="N713" s="81"/>
      <c r="O713" s="78"/>
      <c r="P713" s="83"/>
      <c r="Q713" s="82"/>
      <c r="R713" s="81"/>
      <c r="S713" s="96"/>
      <c r="T713" s="82"/>
      <c r="U713" s="82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  <c r="BG713" s="78"/>
      <c r="BH713" s="78"/>
      <c r="BI713" s="78"/>
      <c r="BJ713" s="78"/>
      <c r="BK713" s="78"/>
      <c r="BL713" s="78"/>
      <c r="BM713" s="78"/>
      <c r="BN713" s="78"/>
      <c r="BO713" s="78"/>
      <c r="BP713" s="78"/>
      <c r="BQ713" s="78"/>
      <c r="BR713" s="78"/>
      <c r="BS713" s="78"/>
      <c r="BT713" s="78"/>
      <c r="BU713" s="78"/>
      <c r="BV713" s="78"/>
    </row>
    <row r="714" spans="1:74" s="84" customFormat="1" ht="19">
      <c r="A714" s="78"/>
      <c r="B714" s="79"/>
      <c r="C714" s="80"/>
      <c r="D714" s="78"/>
      <c r="E714" s="78"/>
      <c r="F714" s="78"/>
      <c r="G714" s="78"/>
      <c r="H714" s="78"/>
      <c r="I714" s="78"/>
      <c r="J714" s="78"/>
      <c r="K714" s="78"/>
      <c r="L714" s="81"/>
      <c r="M714" s="82"/>
      <c r="N714" s="81"/>
      <c r="O714" s="78"/>
      <c r="P714" s="83"/>
      <c r="Q714" s="82"/>
      <c r="R714" s="81"/>
      <c r="S714" s="96"/>
      <c r="T714" s="82"/>
      <c r="U714" s="82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  <c r="BG714" s="78"/>
      <c r="BH714" s="78"/>
      <c r="BI714" s="78"/>
      <c r="BJ714" s="78"/>
      <c r="BK714" s="78"/>
      <c r="BL714" s="78"/>
      <c r="BM714" s="78"/>
      <c r="BN714" s="78"/>
      <c r="BO714" s="78"/>
      <c r="BP714" s="78"/>
      <c r="BQ714" s="78"/>
      <c r="BR714" s="78"/>
      <c r="BS714" s="78"/>
      <c r="BT714" s="78"/>
      <c r="BU714" s="78"/>
      <c r="BV714" s="78"/>
    </row>
    <row r="715" spans="1:74" s="84" customFormat="1" ht="19">
      <c r="A715" s="78"/>
      <c r="B715" s="79"/>
      <c r="C715" s="80"/>
      <c r="D715" s="78"/>
      <c r="E715" s="78"/>
      <c r="F715" s="78"/>
      <c r="G715" s="78"/>
      <c r="H715" s="78"/>
      <c r="I715" s="78"/>
      <c r="J715" s="78"/>
      <c r="K715" s="78"/>
      <c r="L715" s="81"/>
      <c r="M715" s="82"/>
      <c r="N715" s="81"/>
      <c r="O715" s="78"/>
      <c r="P715" s="83"/>
      <c r="Q715" s="82"/>
      <c r="R715" s="81"/>
      <c r="S715" s="96"/>
      <c r="T715" s="82"/>
      <c r="U715" s="82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  <c r="BG715" s="78"/>
      <c r="BH715" s="78"/>
      <c r="BI715" s="78"/>
      <c r="BJ715" s="78"/>
      <c r="BK715" s="78"/>
      <c r="BL715" s="78"/>
      <c r="BM715" s="78"/>
      <c r="BN715" s="78"/>
      <c r="BO715" s="78"/>
      <c r="BP715" s="78"/>
      <c r="BQ715" s="78"/>
      <c r="BR715" s="78"/>
      <c r="BS715" s="78"/>
      <c r="BT715" s="78"/>
      <c r="BU715" s="78"/>
      <c r="BV715" s="78"/>
    </row>
    <row r="716" spans="1:74" s="84" customFormat="1" ht="19">
      <c r="A716" s="78"/>
      <c r="B716" s="79"/>
      <c r="C716" s="80"/>
      <c r="D716" s="78"/>
      <c r="E716" s="78"/>
      <c r="F716" s="78"/>
      <c r="G716" s="78"/>
      <c r="H716" s="78"/>
      <c r="I716" s="78"/>
      <c r="J716" s="78"/>
      <c r="K716" s="78"/>
      <c r="L716" s="81"/>
      <c r="M716" s="82"/>
      <c r="N716" s="81"/>
      <c r="O716" s="78"/>
      <c r="P716" s="83"/>
      <c r="Q716" s="82"/>
      <c r="R716" s="81"/>
      <c r="S716" s="96"/>
      <c r="T716" s="82"/>
      <c r="U716" s="82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  <c r="BG716" s="78"/>
      <c r="BH716" s="78"/>
      <c r="BI716" s="78"/>
      <c r="BJ716" s="78"/>
      <c r="BK716" s="78"/>
      <c r="BL716" s="78"/>
      <c r="BM716" s="78"/>
      <c r="BN716" s="78"/>
      <c r="BO716" s="78"/>
      <c r="BP716" s="78"/>
      <c r="BQ716" s="78"/>
      <c r="BR716" s="78"/>
      <c r="BS716" s="78"/>
      <c r="BT716" s="78"/>
      <c r="BU716" s="78"/>
      <c r="BV716" s="78"/>
    </row>
    <row r="717" spans="1:74" s="84" customFormat="1" ht="19">
      <c r="A717" s="78"/>
      <c r="B717" s="79"/>
      <c r="C717" s="80"/>
      <c r="D717" s="78"/>
      <c r="E717" s="78"/>
      <c r="F717" s="78"/>
      <c r="G717" s="78"/>
      <c r="H717" s="78"/>
      <c r="I717" s="78"/>
      <c r="J717" s="78"/>
      <c r="K717" s="78"/>
      <c r="L717" s="81"/>
      <c r="M717" s="82"/>
      <c r="N717" s="81"/>
      <c r="O717" s="78"/>
      <c r="P717" s="83"/>
      <c r="Q717" s="82"/>
      <c r="R717" s="81"/>
      <c r="S717" s="96"/>
      <c r="T717" s="82"/>
      <c r="U717" s="82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  <c r="BG717" s="78"/>
      <c r="BH717" s="78"/>
      <c r="BI717" s="78"/>
      <c r="BJ717" s="78"/>
      <c r="BK717" s="78"/>
      <c r="BL717" s="78"/>
      <c r="BM717" s="78"/>
      <c r="BN717" s="78"/>
      <c r="BO717" s="78"/>
      <c r="BP717" s="78"/>
      <c r="BQ717" s="78"/>
      <c r="BR717" s="78"/>
      <c r="BS717" s="78"/>
      <c r="BT717" s="78"/>
      <c r="BU717" s="78"/>
      <c r="BV717" s="78"/>
    </row>
    <row r="718" spans="1:74" s="84" customFormat="1" ht="19">
      <c r="A718" s="78"/>
      <c r="B718" s="79"/>
      <c r="C718" s="80"/>
      <c r="D718" s="78"/>
      <c r="E718" s="78"/>
      <c r="F718" s="78"/>
      <c r="G718" s="78"/>
      <c r="H718" s="78"/>
      <c r="I718" s="78"/>
      <c r="J718" s="78"/>
      <c r="K718" s="78"/>
      <c r="L718" s="81"/>
      <c r="M718" s="82"/>
      <c r="N718" s="81"/>
      <c r="O718" s="78"/>
      <c r="P718" s="83"/>
      <c r="Q718" s="82"/>
      <c r="R718" s="81"/>
      <c r="S718" s="96"/>
      <c r="T718" s="82"/>
      <c r="U718" s="82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  <c r="BG718" s="78"/>
      <c r="BH718" s="78"/>
      <c r="BI718" s="78"/>
      <c r="BJ718" s="78"/>
      <c r="BK718" s="78"/>
      <c r="BL718" s="78"/>
      <c r="BM718" s="78"/>
      <c r="BN718" s="78"/>
      <c r="BO718" s="78"/>
      <c r="BP718" s="78"/>
      <c r="BQ718" s="78"/>
      <c r="BR718" s="78"/>
      <c r="BS718" s="78"/>
      <c r="BT718" s="78"/>
      <c r="BU718" s="78"/>
      <c r="BV718" s="78"/>
    </row>
    <row r="719" spans="1:74" s="84" customFormat="1" ht="19">
      <c r="A719" s="78"/>
      <c r="B719" s="79"/>
      <c r="C719" s="80"/>
      <c r="D719" s="78"/>
      <c r="E719" s="78"/>
      <c r="F719" s="78"/>
      <c r="G719" s="78"/>
      <c r="H719" s="78"/>
      <c r="I719" s="78"/>
      <c r="J719" s="78"/>
      <c r="K719" s="78"/>
      <c r="L719" s="81"/>
      <c r="M719" s="82"/>
      <c r="N719" s="81"/>
      <c r="O719" s="78"/>
      <c r="P719" s="83"/>
      <c r="Q719" s="82"/>
      <c r="R719" s="81"/>
      <c r="S719" s="96"/>
      <c r="T719" s="82"/>
      <c r="U719" s="82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  <c r="BG719" s="78"/>
      <c r="BH719" s="78"/>
      <c r="BI719" s="78"/>
      <c r="BJ719" s="78"/>
      <c r="BK719" s="78"/>
      <c r="BL719" s="78"/>
      <c r="BM719" s="78"/>
      <c r="BN719" s="78"/>
      <c r="BO719" s="78"/>
      <c r="BP719" s="78"/>
      <c r="BQ719" s="78"/>
      <c r="BR719" s="78"/>
      <c r="BS719" s="78"/>
      <c r="BT719" s="78"/>
      <c r="BU719" s="78"/>
      <c r="BV719" s="78"/>
    </row>
    <row r="720" spans="1:74" s="84" customFormat="1" ht="19">
      <c r="A720" s="78"/>
      <c r="B720" s="79"/>
      <c r="C720" s="80"/>
      <c r="D720" s="78"/>
      <c r="E720" s="78"/>
      <c r="F720" s="78"/>
      <c r="G720" s="78"/>
      <c r="H720" s="78"/>
      <c r="I720" s="78"/>
      <c r="J720" s="78"/>
      <c r="K720" s="78"/>
      <c r="L720" s="81"/>
      <c r="M720" s="82"/>
      <c r="N720" s="81"/>
      <c r="O720" s="78"/>
      <c r="P720" s="83"/>
      <c r="Q720" s="82"/>
      <c r="R720" s="81"/>
      <c r="S720" s="96"/>
      <c r="T720" s="82"/>
      <c r="U720" s="82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  <c r="BG720" s="78"/>
      <c r="BH720" s="78"/>
      <c r="BI720" s="78"/>
      <c r="BJ720" s="78"/>
      <c r="BK720" s="78"/>
      <c r="BL720" s="78"/>
      <c r="BM720" s="78"/>
      <c r="BN720" s="78"/>
      <c r="BO720" s="78"/>
      <c r="BP720" s="78"/>
      <c r="BQ720" s="78"/>
      <c r="BR720" s="78"/>
      <c r="BS720" s="78"/>
      <c r="BT720" s="78"/>
      <c r="BU720" s="78"/>
      <c r="BV720" s="78"/>
    </row>
    <row r="721" spans="1:74" s="84" customFormat="1" ht="19">
      <c r="A721" s="78"/>
      <c r="B721" s="79"/>
      <c r="C721" s="80"/>
      <c r="D721" s="78"/>
      <c r="E721" s="78"/>
      <c r="F721" s="78"/>
      <c r="G721" s="78"/>
      <c r="H721" s="78"/>
      <c r="I721" s="78"/>
      <c r="J721" s="78"/>
      <c r="K721" s="78"/>
      <c r="L721" s="81"/>
      <c r="M721" s="82"/>
      <c r="N721" s="81"/>
      <c r="O721" s="78"/>
      <c r="P721" s="83"/>
      <c r="Q721" s="82"/>
      <c r="R721" s="81"/>
      <c r="S721" s="96"/>
      <c r="T721" s="82"/>
      <c r="U721" s="82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  <c r="BG721" s="78"/>
      <c r="BH721" s="78"/>
      <c r="BI721" s="78"/>
      <c r="BJ721" s="78"/>
      <c r="BK721" s="78"/>
      <c r="BL721" s="78"/>
      <c r="BM721" s="78"/>
      <c r="BN721" s="78"/>
      <c r="BO721" s="78"/>
      <c r="BP721" s="78"/>
      <c r="BQ721" s="78"/>
      <c r="BR721" s="78"/>
      <c r="BS721" s="78"/>
      <c r="BT721" s="78"/>
      <c r="BU721" s="78"/>
      <c r="BV721" s="78"/>
    </row>
    <row r="722" spans="1:74" s="84" customFormat="1" ht="19">
      <c r="A722" s="78"/>
      <c r="B722" s="79"/>
      <c r="C722" s="80"/>
      <c r="D722" s="78"/>
      <c r="E722" s="78"/>
      <c r="F722" s="78"/>
      <c r="G722" s="78"/>
      <c r="H722" s="78"/>
      <c r="I722" s="78"/>
      <c r="J722" s="78"/>
      <c r="K722" s="78"/>
      <c r="L722" s="81"/>
      <c r="M722" s="82"/>
      <c r="N722" s="81"/>
      <c r="O722" s="78"/>
      <c r="P722" s="83"/>
      <c r="Q722" s="82"/>
      <c r="R722" s="81"/>
      <c r="S722" s="96"/>
      <c r="T722" s="82"/>
      <c r="U722" s="82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  <c r="BG722" s="78"/>
      <c r="BH722" s="78"/>
      <c r="BI722" s="78"/>
      <c r="BJ722" s="78"/>
      <c r="BK722" s="78"/>
      <c r="BL722" s="78"/>
      <c r="BM722" s="78"/>
      <c r="BN722" s="78"/>
      <c r="BO722" s="78"/>
      <c r="BP722" s="78"/>
      <c r="BQ722" s="78"/>
      <c r="BR722" s="78"/>
      <c r="BS722" s="78"/>
      <c r="BT722" s="78"/>
      <c r="BU722" s="78"/>
      <c r="BV722" s="78"/>
    </row>
    <row r="723" spans="1:74" s="84" customFormat="1" ht="19">
      <c r="A723" s="78"/>
      <c r="B723" s="79"/>
      <c r="C723" s="80"/>
      <c r="D723" s="78"/>
      <c r="E723" s="78"/>
      <c r="F723" s="78"/>
      <c r="G723" s="78"/>
      <c r="H723" s="78"/>
      <c r="I723" s="78"/>
      <c r="J723" s="78"/>
      <c r="K723" s="78"/>
      <c r="L723" s="81"/>
      <c r="M723" s="82"/>
      <c r="N723" s="81"/>
      <c r="O723" s="78"/>
      <c r="P723" s="83"/>
      <c r="Q723" s="82"/>
      <c r="R723" s="81"/>
      <c r="S723" s="96"/>
      <c r="T723" s="82"/>
      <c r="U723" s="82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  <c r="BG723" s="78"/>
      <c r="BH723" s="78"/>
      <c r="BI723" s="78"/>
      <c r="BJ723" s="78"/>
      <c r="BK723" s="78"/>
      <c r="BL723" s="78"/>
      <c r="BM723" s="78"/>
      <c r="BN723" s="78"/>
      <c r="BO723" s="78"/>
      <c r="BP723" s="78"/>
      <c r="BQ723" s="78"/>
      <c r="BR723" s="78"/>
      <c r="BS723" s="78"/>
      <c r="BT723" s="78"/>
      <c r="BU723" s="78"/>
      <c r="BV723" s="78"/>
    </row>
    <row r="724" spans="1:74" s="84" customFormat="1" ht="19">
      <c r="A724" s="78"/>
      <c r="B724" s="79"/>
      <c r="C724" s="80"/>
      <c r="D724" s="78"/>
      <c r="E724" s="78"/>
      <c r="F724" s="78"/>
      <c r="G724" s="78"/>
      <c r="H724" s="78"/>
      <c r="I724" s="78"/>
      <c r="J724" s="78"/>
      <c r="K724" s="78"/>
      <c r="L724" s="81"/>
      <c r="M724" s="82"/>
      <c r="N724" s="81"/>
      <c r="O724" s="78"/>
      <c r="P724" s="83"/>
      <c r="Q724" s="82"/>
      <c r="R724" s="81"/>
      <c r="S724" s="96"/>
      <c r="T724" s="82"/>
      <c r="U724" s="82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  <c r="BG724" s="78"/>
      <c r="BH724" s="78"/>
      <c r="BI724" s="78"/>
      <c r="BJ724" s="78"/>
      <c r="BK724" s="78"/>
      <c r="BL724" s="78"/>
      <c r="BM724" s="78"/>
      <c r="BN724" s="78"/>
      <c r="BO724" s="78"/>
      <c r="BP724" s="78"/>
      <c r="BQ724" s="78"/>
      <c r="BR724" s="78"/>
      <c r="BS724" s="78"/>
      <c r="BT724" s="78"/>
      <c r="BU724" s="78"/>
      <c r="BV724" s="78"/>
    </row>
    <row r="725" spans="1:74" s="84" customFormat="1" ht="19">
      <c r="A725" s="78"/>
      <c r="B725" s="79"/>
      <c r="C725" s="80"/>
      <c r="D725" s="78"/>
      <c r="E725" s="78"/>
      <c r="F725" s="78"/>
      <c r="G725" s="78"/>
      <c r="H725" s="78"/>
      <c r="I725" s="78"/>
      <c r="J725" s="78"/>
      <c r="K725" s="78"/>
      <c r="L725" s="81"/>
      <c r="M725" s="82"/>
      <c r="N725" s="81"/>
      <c r="O725" s="78"/>
      <c r="P725" s="83"/>
      <c r="Q725" s="82"/>
      <c r="R725" s="81"/>
      <c r="S725" s="96"/>
      <c r="T725" s="82"/>
      <c r="U725" s="82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  <c r="BG725" s="78"/>
      <c r="BH725" s="78"/>
      <c r="BI725" s="78"/>
      <c r="BJ725" s="78"/>
      <c r="BK725" s="78"/>
      <c r="BL725" s="78"/>
      <c r="BM725" s="78"/>
      <c r="BN725" s="78"/>
      <c r="BO725" s="78"/>
      <c r="BP725" s="78"/>
      <c r="BQ725" s="78"/>
      <c r="BR725" s="78"/>
      <c r="BS725" s="78"/>
      <c r="BT725" s="78"/>
      <c r="BU725" s="78"/>
      <c r="BV725" s="78"/>
    </row>
    <row r="726" spans="1:74" s="84" customFormat="1" ht="19">
      <c r="A726" s="78"/>
      <c r="B726" s="79"/>
      <c r="C726" s="80"/>
      <c r="D726" s="78"/>
      <c r="E726" s="78"/>
      <c r="F726" s="78"/>
      <c r="G726" s="78"/>
      <c r="H726" s="78"/>
      <c r="I726" s="78"/>
      <c r="J726" s="78"/>
      <c r="K726" s="78"/>
      <c r="L726" s="81"/>
      <c r="M726" s="82"/>
      <c r="N726" s="81"/>
      <c r="O726" s="78"/>
      <c r="P726" s="83"/>
      <c r="Q726" s="82"/>
      <c r="R726" s="81"/>
      <c r="S726" s="96"/>
      <c r="T726" s="82"/>
      <c r="U726" s="82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  <c r="BG726" s="78"/>
      <c r="BH726" s="78"/>
      <c r="BI726" s="78"/>
      <c r="BJ726" s="78"/>
      <c r="BK726" s="78"/>
      <c r="BL726" s="78"/>
      <c r="BM726" s="78"/>
      <c r="BN726" s="78"/>
      <c r="BO726" s="78"/>
      <c r="BP726" s="78"/>
      <c r="BQ726" s="78"/>
      <c r="BR726" s="78"/>
      <c r="BS726" s="78"/>
      <c r="BT726" s="78"/>
      <c r="BU726" s="78"/>
      <c r="BV726" s="78"/>
    </row>
    <row r="727" spans="1:74" s="84" customFormat="1" ht="19">
      <c r="A727" s="78"/>
      <c r="B727" s="79"/>
      <c r="C727" s="80"/>
      <c r="D727" s="78"/>
      <c r="E727" s="78"/>
      <c r="F727" s="78"/>
      <c r="G727" s="78"/>
      <c r="H727" s="78"/>
      <c r="I727" s="78"/>
      <c r="J727" s="78"/>
      <c r="K727" s="78"/>
      <c r="L727" s="81"/>
      <c r="M727" s="82"/>
      <c r="N727" s="81"/>
      <c r="O727" s="78"/>
      <c r="P727" s="83"/>
      <c r="Q727" s="82"/>
      <c r="R727" s="81"/>
      <c r="S727" s="96"/>
      <c r="T727" s="82"/>
      <c r="U727" s="82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  <c r="BG727" s="78"/>
      <c r="BH727" s="78"/>
      <c r="BI727" s="78"/>
      <c r="BJ727" s="78"/>
      <c r="BK727" s="78"/>
      <c r="BL727" s="78"/>
      <c r="BM727" s="78"/>
      <c r="BN727" s="78"/>
      <c r="BO727" s="78"/>
      <c r="BP727" s="78"/>
      <c r="BQ727" s="78"/>
      <c r="BR727" s="78"/>
      <c r="BS727" s="78"/>
      <c r="BT727" s="78"/>
      <c r="BU727" s="78"/>
      <c r="BV727" s="78"/>
    </row>
    <row r="728" spans="1:74" s="84" customFormat="1" ht="19">
      <c r="A728" s="78"/>
      <c r="B728" s="79"/>
      <c r="C728" s="80"/>
      <c r="D728" s="78"/>
      <c r="E728" s="78"/>
      <c r="F728" s="78"/>
      <c r="G728" s="78"/>
      <c r="H728" s="78"/>
      <c r="I728" s="78"/>
      <c r="J728" s="78"/>
      <c r="K728" s="78"/>
      <c r="L728" s="81"/>
      <c r="M728" s="82"/>
      <c r="N728" s="81"/>
      <c r="O728" s="78"/>
      <c r="P728" s="83"/>
      <c r="Q728" s="82"/>
      <c r="R728" s="81"/>
      <c r="S728" s="96"/>
      <c r="T728" s="82"/>
      <c r="U728" s="82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  <c r="BM728" s="78"/>
      <c r="BN728" s="78"/>
      <c r="BO728" s="78"/>
      <c r="BP728" s="78"/>
      <c r="BQ728" s="78"/>
      <c r="BR728" s="78"/>
      <c r="BS728" s="78"/>
      <c r="BT728" s="78"/>
      <c r="BU728" s="78"/>
      <c r="BV728" s="78"/>
    </row>
    <row r="729" spans="1:74" s="84" customFormat="1" ht="19">
      <c r="A729" s="78"/>
      <c r="B729" s="79"/>
      <c r="C729" s="80"/>
      <c r="D729" s="78"/>
      <c r="E729" s="78"/>
      <c r="F729" s="78"/>
      <c r="G729" s="78"/>
      <c r="H729" s="78"/>
      <c r="I729" s="78"/>
      <c r="J729" s="78"/>
      <c r="K729" s="78"/>
      <c r="L729" s="81"/>
      <c r="M729" s="82"/>
      <c r="N729" s="81"/>
      <c r="O729" s="78"/>
      <c r="P729" s="83"/>
      <c r="Q729" s="82"/>
      <c r="R729" s="81"/>
      <c r="S729" s="96"/>
      <c r="T729" s="82"/>
      <c r="U729" s="82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  <c r="BG729" s="78"/>
      <c r="BH729" s="78"/>
      <c r="BI729" s="78"/>
      <c r="BJ729" s="78"/>
      <c r="BK729" s="78"/>
      <c r="BL729" s="78"/>
      <c r="BM729" s="78"/>
      <c r="BN729" s="78"/>
      <c r="BO729" s="78"/>
      <c r="BP729" s="78"/>
      <c r="BQ729" s="78"/>
      <c r="BR729" s="78"/>
      <c r="BS729" s="78"/>
      <c r="BT729" s="78"/>
      <c r="BU729" s="78"/>
      <c r="BV729" s="78"/>
    </row>
    <row r="730" spans="1:74" s="84" customFormat="1" ht="19">
      <c r="A730" s="78"/>
      <c r="B730" s="79"/>
      <c r="C730" s="80"/>
      <c r="D730" s="78"/>
      <c r="E730" s="78"/>
      <c r="F730" s="78"/>
      <c r="G730" s="78"/>
      <c r="H730" s="78"/>
      <c r="I730" s="78"/>
      <c r="J730" s="78"/>
      <c r="K730" s="78"/>
      <c r="L730" s="81"/>
      <c r="M730" s="82"/>
      <c r="N730" s="81"/>
      <c r="O730" s="78"/>
      <c r="P730" s="83"/>
      <c r="Q730" s="82"/>
      <c r="R730" s="81"/>
      <c r="S730" s="96"/>
      <c r="T730" s="82"/>
      <c r="U730" s="82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  <c r="BG730" s="78"/>
      <c r="BH730" s="78"/>
      <c r="BI730" s="78"/>
      <c r="BJ730" s="78"/>
      <c r="BK730" s="78"/>
      <c r="BL730" s="78"/>
      <c r="BM730" s="78"/>
      <c r="BN730" s="78"/>
      <c r="BO730" s="78"/>
      <c r="BP730" s="78"/>
      <c r="BQ730" s="78"/>
      <c r="BR730" s="78"/>
      <c r="BS730" s="78"/>
      <c r="BT730" s="78"/>
      <c r="BU730" s="78"/>
      <c r="BV730" s="78"/>
    </row>
    <row r="731" spans="1:74" s="84" customFormat="1" ht="19">
      <c r="A731" s="78"/>
      <c r="B731" s="79"/>
      <c r="C731" s="80"/>
      <c r="D731" s="78"/>
      <c r="E731" s="78"/>
      <c r="F731" s="78"/>
      <c r="G731" s="78"/>
      <c r="H731" s="78"/>
      <c r="I731" s="78"/>
      <c r="J731" s="78"/>
      <c r="K731" s="78"/>
      <c r="L731" s="81"/>
      <c r="M731" s="82"/>
      <c r="N731" s="81"/>
      <c r="O731" s="78"/>
      <c r="P731" s="83"/>
      <c r="Q731" s="82"/>
      <c r="R731" s="81"/>
      <c r="S731" s="96"/>
      <c r="T731" s="82"/>
      <c r="U731" s="82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  <c r="BG731" s="78"/>
      <c r="BH731" s="78"/>
      <c r="BI731" s="78"/>
      <c r="BJ731" s="78"/>
      <c r="BK731" s="78"/>
      <c r="BL731" s="78"/>
      <c r="BM731" s="78"/>
      <c r="BN731" s="78"/>
      <c r="BO731" s="78"/>
      <c r="BP731" s="78"/>
      <c r="BQ731" s="78"/>
      <c r="BR731" s="78"/>
      <c r="BS731" s="78"/>
      <c r="BT731" s="78"/>
      <c r="BU731" s="78"/>
      <c r="BV731" s="78"/>
    </row>
    <row r="732" spans="1:74" s="84" customFormat="1" ht="19">
      <c r="A732" s="78"/>
      <c r="B732" s="79"/>
      <c r="C732" s="80"/>
      <c r="D732" s="78"/>
      <c r="E732" s="78"/>
      <c r="F732" s="78"/>
      <c r="G732" s="78"/>
      <c r="H732" s="78"/>
      <c r="I732" s="78"/>
      <c r="J732" s="78"/>
      <c r="K732" s="78"/>
      <c r="L732" s="81"/>
      <c r="M732" s="82"/>
      <c r="N732" s="81"/>
      <c r="O732" s="78"/>
      <c r="P732" s="83"/>
      <c r="Q732" s="82"/>
      <c r="R732" s="81"/>
      <c r="S732" s="96"/>
      <c r="T732" s="82"/>
      <c r="U732" s="82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  <c r="BG732" s="78"/>
      <c r="BH732" s="78"/>
      <c r="BI732" s="78"/>
      <c r="BJ732" s="78"/>
      <c r="BK732" s="78"/>
      <c r="BL732" s="78"/>
      <c r="BM732" s="78"/>
      <c r="BN732" s="78"/>
      <c r="BO732" s="78"/>
      <c r="BP732" s="78"/>
      <c r="BQ732" s="78"/>
      <c r="BR732" s="78"/>
      <c r="BS732" s="78"/>
      <c r="BT732" s="78"/>
      <c r="BU732" s="78"/>
      <c r="BV732" s="78"/>
    </row>
    <row r="733" spans="1:74" s="84" customFormat="1" ht="19">
      <c r="A733" s="78"/>
      <c r="B733" s="79"/>
      <c r="C733" s="80"/>
      <c r="D733" s="78"/>
      <c r="E733" s="78"/>
      <c r="F733" s="78"/>
      <c r="G733" s="78"/>
      <c r="H733" s="78"/>
      <c r="I733" s="78"/>
      <c r="J733" s="78"/>
      <c r="K733" s="78"/>
      <c r="L733" s="81"/>
      <c r="M733" s="82"/>
      <c r="N733" s="81"/>
      <c r="O733" s="78"/>
      <c r="P733" s="83"/>
      <c r="Q733" s="82"/>
      <c r="R733" s="81"/>
      <c r="S733" s="96"/>
      <c r="T733" s="82"/>
      <c r="U733" s="82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  <c r="BG733" s="78"/>
      <c r="BH733" s="78"/>
      <c r="BI733" s="78"/>
      <c r="BJ733" s="78"/>
      <c r="BK733" s="78"/>
      <c r="BL733" s="78"/>
      <c r="BM733" s="78"/>
      <c r="BN733" s="78"/>
      <c r="BO733" s="78"/>
      <c r="BP733" s="78"/>
      <c r="BQ733" s="78"/>
      <c r="BR733" s="78"/>
      <c r="BS733" s="78"/>
      <c r="BT733" s="78"/>
      <c r="BU733" s="78"/>
      <c r="BV733" s="78"/>
    </row>
    <row r="734" spans="1:74" s="84" customFormat="1" ht="19">
      <c r="A734" s="78"/>
      <c r="B734" s="79"/>
      <c r="C734" s="80"/>
      <c r="D734" s="78"/>
      <c r="E734" s="78"/>
      <c r="F734" s="78"/>
      <c r="G734" s="78"/>
      <c r="H734" s="78"/>
      <c r="I734" s="78"/>
      <c r="J734" s="78"/>
      <c r="K734" s="78"/>
      <c r="L734" s="81"/>
      <c r="M734" s="82"/>
      <c r="N734" s="81"/>
      <c r="O734" s="78"/>
      <c r="P734" s="83"/>
      <c r="Q734" s="82"/>
      <c r="R734" s="81"/>
      <c r="S734" s="96"/>
      <c r="T734" s="82"/>
      <c r="U734" s="82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  <c r="BG734" s="78"/>
      <c r="BH734" s="78"/>
      <c r="BI734" s="78"/>
      <c r="BJ734" s="78"/>
      <c r="BK734" s="78"/>
      <c r="BL734" s="78"/>
      <c r="BM734" s="78"/>
      <c r="BN734" s="78"/>
      <c r="BO734" s="78"/>
      <c r="BP734" s="78"/>
      <c r="BQ734" s="78"/>
      <c r="BR734" s="78"/>
      <c r="BS734" s="78"/>
      <c r="BT734" s="78"/>
      <c r="BU734" s="78"/>
      <c r="BV734" s="78"/>
    </row>
    <row r="735" spans="1:74" s="84" customFormat="1" ht="19">
      <c r="A735" s="78"/>
      <c r="B735" s="79"/>
      <c r="C735" s="80"/>
      <c r="D735" s="78"/>
      <c r="E735" s="78"/>
      <c r="F735" s="78"/>
      <c r="G735" s="78"/>
      <c r="H735" s="78"/>
      <c r="I735" s="78"/>
      <c r="J735" s="78"/>
      <c r="K735" s="78"/>
      <c r="L735" s="81"/>
      <c r="M735" s="82"/>
      <c r="N735" s="81"/>
      <c r="O735" s="78"/>
      <c r="P735" s="83"/>
      <c r="Q735" s="82"/>
      <c r="R735" s="81"/>
      <c r="S735" s="96"/>
      <c r="T735" s="82"/>
      <c r="U735" s="82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  <c r="BG735" s="78"/>
      <c r="BH735" s="78"/>
      <c r="BI735" s="78"/>
      <c r="BJ735" s="78"/>
      <c r="BK735" s="78"/>
      <c r="BL735" s="78"/>
      <c r="BM735" s="78"/>
      <c r="BN735" s="78"/>
      <c r="BO735" s="78"/>
      <c r="BP735" s="78"/>
      <c r="BQ735" s="78"/>
      <c r="BR735" s="78"/>
      <c r="BS735" s="78"/>
      <c r="BT735" s="78"/>
      <c r="BU735" s="78"/>
      <c r="BV735" s="78"/>
    </row>
    <row r="736" spans="1:74" s="84" customFormat="1" ht="19">
      <c r="A736" s="78"/>
      <c r="B736" s="79"/>
      <c r="C736" s="80"/>
      <c r="D736" s="78"/>
      <c r="E736" s="78"/>
      <c r="F736" s="78"/>
      <c r="G736" s="78"/>
      <c r="H736" s="78"/>
      <c r="I736" s="78"/>
      <c r="J736" s="78"/>
      <c r="K736" s="78"/>
      <c r="L736" s="81"/>
      <c r="M736" s="82"/>
      <c r="N736" s="81"/>
      <c r="O736" s="78"/>
      <c r="P736" s="83"/>
      <c r="Q736" s="82"/>
      <c r="R736" s="81"/>
      <c r="S736" s="96"/>
      <c r="T736" s="82"/>
      <c r="U736" s="82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  <c r="BG736" s="78"/>
      <c r="BH736" s="78"/>
      <c r="BI736" s="78"/>
      <c r="BJ736" s="78"/>
      <c r="BK736" s="78"/>
      <c r="BL736" s="78"/>
      <c r="BM736" s="78"/>
      <c r="BN736" s="78"/>
      <c r="BO736" s="78"/>
      <c r="BP736" s="78"/>
      <c r="BQ736" s="78"/>
      <c r="BR736" s="78"/>
      <c r="BS736" s="78"/>
      <c r="BT736" s="78"/>
      <c r="BU736" s="78"/>
      <c r="BV736" s="78"/>
    </row>
    <row r="737" spans="1:74" s="84" customFormat="1" ht="19">
      <c r="A737" s="78"/>
      <c r="B737" s="79"/>
      <c r="C737" s="80"/>
      <c r="D737" s="78"/>
      <c r="E737" s="78"/>
      <c r="F737" s="78"/>
      <c r="G737" s="78"/>
      <c r="H737" s="78"/>
      <c r="I737" s="78"/>
      <c r="J737" s="78"/>
      <c r="K737" s="78"/>
      <c r="L737" s="81"/>
      <c r="M737" s="82"/>
      <c r="N737" s="81"/>
      <c r="O737" s="78"/>
      <c r="P737" s="83"/>
      <c r="Q737" s="82"/>
      <c r="R737" s="81"/>
      <c r="S737" s="96"/>
      <c r="T737" s="82"/>
      <c r="U737" s="82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  <c r="BG737" s="78"/>
      <c r="BH737" s="78"/>
      <c r="BI737" s="78"/>
      <c r="BJ737" s="78"/>
      <c r="BK737" s="78"/>
      <c r="BL737" s="78"/>
      <c r="BM737" s="78"/>
      <c r="BN737" s="78"/>
      <c r="BO737" s="78"/>
      <c r="BP737" s="78"/>
      <c r="BQ737" s="78"/>
      <c r="BR737" s="78"/>
      <c r="BS737" s="78"/>
      <c r="BT737" s="78"/>
      <c r="BU737" s="78"/>
      <c r="BV737" s="78"/>
    </row>
    <row r="738" spans="1:74" s="84" customFormat="1" ht="19">
      <c r="A738" s="78"/>
      <c r="B738" s="79"/>
      <c r="C738" s="80"/>
      <c r="D738" s="78"/>
      <c r="E738" s="78"/>
      <c r="F738" s="78"/>
      <c r="G738" s="78"/>
      <c r="H738" s="78"/>
      <c r="I738" s="78"/>
      <c r="J738" s="78"/>
      <c r="K738" s="78"/>
      <c r="L738" s="81"/>
      <c r="M738" s="82"/>
      <c r="N738" s="81"/>
      <c r="O738" s="78"/>
      <c r="P738" s="83"/>
      <c r="Q738" s="82"/>
      <c r="R738" s="81"/>
      <c r="S738" s="96"/>
      <c r="T738" s="82"/>
      <c r="U738" s="82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  <c r="BG738" s="78"/>
      <c r="BH738" s="78"/>
      <c r="BI738" s="78"/>
      <c r="BJ738" s="78"/>
      <c r="BK738" s="78"/>
      <c r="BL738" s="78"/>
      <c r="BM738" s="78"/>
      <c r="BN738" s="78"/>
      <c r="BO738" s="78"/>
      <c r="BP738" s="78"/>
      <c r="BQ738" s="78"/>
      <c r="BR738" s="78"/>
      <c r="BS738" s="78"/>
      <c r="BT738" s="78"/>
      <c r="BU738" s="78"/>
      <c r="BV738" s="78"/>
    </row>
    <row r="739" spans="1:74" s="84" customFormat="1" ht="19">
      <c r="A739" s="78"/>
      <c r="B739" s="79"/>
      <c r="C739" s="80"/>
      <c r="D739" s="78"/>
      <c r="E739" s="78"/>
      <c r="F739" s="78"/>
      <c r="G739" s="78"/>
      <c r="H739" s="78"/>
      <c r="I739" s="78"/>
      <c r="J739" s="78"/>
      <c r="K739" s="78"/>
      <c r="L739" s="81"/>
      <c r="M739" s="82"/>
      <c r="N739" s="81"/>
      <c r="O739" s="78"/>
      <c r="P739" s="83"/>
      <c r="Q739" s="82"/>
      <c r="R739" s="81"/>
      <c r="S739" s="96"/>
      <c r="T739" s="82"/>
      <c r="U739" s="82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  <c r="BG739" s="78"/>
      <c r="BH739" s="78"/>
      <c r="BI739" s="78"/>
      <c r="BJ739" s="78"/>
      <c r="BK739" s="78"/>
      <c r="BL739" s="78"/>
      <c r="BM739" s="78"/>
      <c r="BN739" s="78"/>
      <c r="BO739" s="78"/>
      <c r="BP739" s="78"/>
      <c r="BQ739" s="78"/>
      <c r="BR739" s="78"/>
      <c r="BS739" s="78"/>
      <c r="BT739" s="78"/>
      <c r="BU739" s="78"/>
      <c r="BV739" s="78"/>
    </row>
    <row r="740" spans="1:74" s="84" customFormat="1" ht="19">
      <c r="A740" s="78"/>
      <c r="B740" s="79"/>
      <c r="C740" s="80"/>
      <c r="D740" s="78"/>
      <c r="E740" s="78"/>
      <c r="F740" s="78"/>
      <c r="G740" s="78"/>
      <c r="H740" s="78"/>
      <c r="I740" s="78"/>
      <c r="J740" s="78"/>
      <c r="K740" s="78"/>
      <c r="L740" s="81"/>
      <c r="M740" s="82"/>
      <c r="N740" s="81"/>
      <c r="O740" s="78"/>
      <c r="P740" s="83"/>
      <c r="Q740" s="82"/>
      <c r="R740" s="81"/>
      <c r="S740" s="96"/>
      <c r="T740" s="82"/>
      <c r="U740" s="82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  <c r="BG740" s="78"/>
      <c r="BH740" s="78"/>
      <c r="BI740" s="78"/>
      <c r="BJ740" s="78"/>
      <c r="BK740" s="78"/>
      <c r="BL740" s="78"/>
      <c r="BM740" s="78"/>
      <c r="BN740" s="78"/>
      <c r="BO740" s="78"/>
      <c r="BP740" s="78"/>
      <c r="BQ740" s="78"/>
      <c r="BR740" s="78"/>
      <c r="BS740" s="78"/>
      <c r="BT740" s="78"/>
      <c r="BU740" s="78"/>
      <c r="BV740" s="78"/>
    </row>
    <row r="741" spans="1:74" s="84" customFormat="1" ht="19">
      <c r="A741" s="78"/>
      <c r="B741" s="79"/>
      <c r="C741" s="80"/>
      <c r="D741" s="78"/>
      <c r="E741" s="78"/>
      <c r="F741" s="78"/>
      <c r="G741" s="78"/>
      <c r="H741" s="78"/>
      <c r="I741" s="78"/>
      <c r="J741" s="78"/>
      <c r="K741" s="78"/>
      <c r="L741" s="81"/>
      <c r="M741" s="82"/>
      <c r="N741" s="81"/>
      <c r="O741" s="78"/>
      <c r="P741" s="83"/>
      <c r="Q741" s="82"/>
      <c r="R741" s="81"/>
      <c r="S741" s="96"/>
      <c r="T741" s="82"/>
      <c r="U741" s="82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  <c r="BG741" s="78"/>
      <c r="BH741" s="78"/>
      <c r="BI741" s="78"/>
      <c r="BJ741" s="78"/>
      <c r="BK741" s="78"/>
      <c r="BL741" s="78"/>
      <c r="BM741" s="78"/>
      <c r="BN741" s="78"/>
      <c r="BO741" s="78"/>
      <c r="BP741" s="78"/>
      <c r="BQ741" s="78"/>
      <c r="BR741" s="78"/>
      <c r="BS741" s="78"/>
      <c r="BT741" s="78"/>
      <c r="BU741" s="78"/>
      <c r="BV741" s="78"/>
    </row>
    <row r="742" spans="1:74" s="84" customFormat="1" ht="19">
      <c r="A742" s="78"/>
      <c r="B742" s="79"/>
      <c r="C742" s="80"/>
      <c r="D742" s="78"/>
      <c r="E742" s="78"/>
      <c r="F742" s="78"/>
      <c r="G742" s="78"/>
      <c r="H742" s="78"/>
      <c r="I742" s="78"/>
      <c r="J742" s="78"/>
      <c r="K742" s="78"/>
      <c r="L742" s="81"/>
      <c r="M742" s="82"/>
      <c r="N742" s="81"/>
      <c r="O742" s="78"/>
      <c r="P742" s="83"/>
      <c r="Q742" s="82"/>
      <c r="R742" s="81"/>
      <c r="S742" s="96"/>
      <c r="T742" s="82"/>
      <c r="U742" s="82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  <c r="BG742" s="78"/>
      <c r="BH742" s="78"/>
      <c r="BI742" s="78"/>
      <c r="BJ742" s="78"/>
      <c r="BK742" s="78"/>
      <c r="BL742" s="78"/>
      <c r="BM742" s="78"/>
      <c r="BN742" s="78"/>
      <c r="BO742" s="78"/>
      <c r="BP742" s="78"/>
      <c r="BQ742" s="78"/>
      <c r="BR742" s="78"/>
      <c r="BS742" s="78"/>
      <c r="BT742" s="78"/>
      <c r="BU742" s="78"/>
      <c r="BV742" s="78"/>
    </row>
    <row r="743" spans="1:74" s="84" customFormat="1" ht="19">
      <c r="A743" s="78"/>
      <c r="B743" s="79"/>
      <c r="C743" s="80"/>
      <c r="D743" s="78"/>
      <c r="E743" s="78"/>
      <c r="F743" s="78"/>
      <c r="G743" s="78"/>
      <c r="H743" s="78"/>
      <c r="I743" s="78"/>
      <c r="J743" s="78"/>
      <c r="K743" s="78"/>
      <c r="L743" s="81"/>
      <c r="M743" s="82"/>
      <c r="N743" s="81"/>
      <c r="O743" s="78"/>
      <c r="P743" s="83"/>
      <c r="Q743" s="82"/>
      <c r="R743" s="81"/>
      <c r="S743" s="96"/>
      <c r="T743" s="82"/>
      <c r="U743" s="82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  <c r="BG743" s="78"/>
      <c r="BH743" s="78"/>
      <c r="BI743" s="78"/>
      <c r="BJ743" s="78"/>
      <c r="BK743" s="78"/>
      <c r="BL743" s="78"/>
      <c r="BM743" s="78"/>
      <c r="BN743" s="78"/>
      <c r="BO743" s="78"/>
      <c r="BP743" s="78"/>
      <c r="BQ743" s="78"/>
      <c r="BR743" s="78"/>
      <c r="BS743" s="78"/>
      <c r="BT743" s="78"/>
      <c r="BU743" s="78"/>
      <c r="BV743" s="78"/>
    </row>
    <row r="744" spans="1:74" s="84" customFormat="1" ht="19">
      <c r="A744" s="78"/>
      <c r="B744" s="79"/>
      <c r="C744" s="80"/>
      <c r="D744" s="78"/>
      <c r="E744" s="78"/>
      <c r="F744" s="78"/>
      <c r="G744" s="78"/>
      <c r="H744" s="78"/>
      <c r="I744" s="78"/>
      <c r="J744" s="78"/>
      <c r="K744" s="78"/>
      <c r="L744" s="81"/>
      <c r="M744" s="82"/>
      <c r="N744" s="81"/>
      <c r="O744" s="78"/>
      <c r="P744" s="83"/>
      <c r="Q744" s="82"/>
      <c r="R744" s="81"/>
      <c r="S744" s="96"/>
      <c r="T744" s="82"/>
      <c r="U744" s="82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  <c r="BG744" s="78"/>
      <c r="BH744" s="78"/>
      <c r="BI744" s="78"/>
      <c r="BJ744" s="78"/>
      <c r="BK744" s="78"/>
      <c r="BL744" s="78"/>
      <c r="BM744" s="78"/>
      <c r="BN744" s="78"/>
      <c r="BO744" s="78"/>
      <c r="BP744" s="78"/>
      <c r="BQ744" s="78"/>
      <c r="BR744" s="78"/>
      <c r="BS744" s="78"/>
      <c r="BT744" s="78"/>
      <c r="BU744" s="78"/>
      <c r="BV744" s="78"/>
    </row>
    <row r="745" spans="1:74" s="84" customFormat="1" ht="19">
      <c r="A745" s="78"/>
      <c r="B745" s="79"/>
      <c r="C745" s="80"/>
      <c r="D745" s="78"/>
      <c r="E745" s="78"/>
      <c r="F745" s="78"/>
      <c r="G745" s="78"/>
      <c r="H745" s="78"/>
      <c r="I745" s="78"/>
      <c r="J745" s="78"/>
      <c r="K745" s="78"/>
      <c r="L745" s="81"/>
      <c r="M745" s="82"/>
      <c r="N745" s="81"/>
      <c r="O745" s="78"/>
      <c r="P745" s="83"/>
      <c r="Q745" s="82"/>
      <c r="R745" s="81"/>
      <c r="S745" s="96"/>
      <c r="T745" s="82"/>
      <c r="U745" s="82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  <c r="BG745" s="78"/>
      <c r="BH745" s="78"/>
      <c r="BI745" s="78"/>
      <c r="BJ745" s="78"/>
      <c r="BK745" s="78"/>
      <c r="BL745" s="78"/>
      <c r="BM745" s="78"/>
      <c r="BN745" s="78"/>
      <c r="BO745" s="78"/>
      <c r="BP745" s="78"/>
      <c r="BQ745" s="78"/>
      <c r="BR745" s="78"/>
      <c r="BS745" s="78"/>
      <c r="BT745" s="78"/>
      <c r="BU745" s="78"/>
      <c r="BV745" s="78"/>
    </row>
    <row r="746" spans="1:74" s="84" customFormat="1" ht="19">
      <c r="A746" s="78"/>
      <c r="B746" s="79"/>
      <c r="C746" s="80"/>
      <c r="D746" s="78"/>
      <c r="E746" s="78"/>
      <c r="F746" s="78"/>
      <c r="G746" s="78"/>
      <c r="H746" s="78"/>
      <c r="I746" s="78"/>
      <c r="J746" s="78"/>
      <c r="K746" s="78"/>
      <c r="L746" s="81"/>
      <c r="M746" s="82"/>
      <c r="N746" s="81"/>
      <c r="O746" s="78"/>
      <c r="P746" s="83"/>
      <c r="Q746" s="82"/>
      <c r="R746" s="81"/>
      <c r="S746" s="96"/>
      <c r="T746" s="82"/>
      <c r="U746" s="82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  <c r="BG746" s="78"/>
      <c r="BH746" s="78"/>
      <c r="BI746" s="78"/>
      <c r="BJ746" s="78"/>
      <c r="BK746" s="78"/>
      <c r="BL746" s="78"/>
      <c r="BM746" s="78"/>
      <c r="BN746" s="78"/>
      <c r="BO746" s="78"/>
      <c r="BP746" s="78"/>
      <c r="BQ746" s="78"/>
      <c r="BR746" s="78"/>
      <c r="BS746" s="78"/>
      <c r="BT746" s="78"/>
      <c r="BU746" s="78"/>
      <c r="BV746" s="78"/>
    </row>
    <row r="747" spans="1:74" s="84" customFormat="1" ht="19">
      <c r="A747" s="78"/>
      <c r="B747" s="79"/>
      <c r="C747" s="80"/>
      <c r="D747" s="78"/>
      <c r="E747" s="78"/>
      <c r="F747" s="78"/>
      <c r="G747" s="78"/>
      <c r="H747" s="78"/>
      <c r="I747" s="78"/>
      <c r="J747" s="78"/>
      <c r="K747" s="78"/>
      <c r="L747" s="81"/>
      <c r="M747" s="82"/>
      <c r="N747" s="81"/>
      <c r="O747" s="78"/>
      <c r="P747" s="83"/>
      <c r="Q747" s="82"/>
      <c r="R747" s="81"/>
      <c r="S747" s="96"/>
      <c r="T747" s="82"/>
      <c r="U747" s="82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  <c r="BG747" s="78"/>
      <c r="BH747" s="78"/>
      <c r="BI747" s="78"/>
      <c r="BJ747" s="78"/>
      <c r="BK747" s="78"/>
      <c r="BL747" s="78"/>
      <c r="BM747" s="78"/>
      <c r="BN747" s="78"/>
      <c r="BO747" s="78"/>
      <c r="BP747" s="78"/>
      <c r="BQ747" s="78"/>
      <c r="BR747" s="78"/>
      <c r="BS747" s="78"/>
      <c r="BT747" s="78"/>
      <c r="BU747" s="78"/>
      <c r="BV747" s="78"/>
    </row>
    <row r="748" spans="1:74" s="84" customFormat="1" ht="19">
      <c r="A748" s="78"/>
      <c r="B748" s="79"/>
      <c r="C748" s="80"/>
      <c r="D748" s="78"/>
      <c r="E748" s="78"/>
      <c r="F748" s="78"/>
      <c r="G748" s="78"/>
      <c r="H748" s="78"/>
      <c r="I748" s="78"/>
      <c r="J748" s="78"/>
      <c r="K748" s="78"/>
      <c r="L748" s="81"/>
      <c r="M748" s="82"/>
      <c r="N748" s="81"/>
      <c r="O748" s="78"/>
      <c r="P748" s="83"/>
      <c r="Q748" s="82"/>
      <c r="R748" s="81"/>
      <c r="S748" s="96"/>
      <c r="T748" s="82"/>
      <c r="U748" s="82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  <c r="BM748" s="78"/>
      <c r="BN748" s="78"/>
      <c r="BO748" s="78"/>
      <c r="BP748" s="78"/>
      <c r="BQ748" s="78"/>
      <c r="BR748" s="78"/>
      <c r="BS748" s="78"/>
      <c r="BT748" s="78"/>
      <c r="BU748" s="78"/>
      <c r="BV748" s="78"/>
    </row>
    <row r="749" spans="1:74" s="84" customFormat="1" ht="19">
      <c r="A749" s="78"/>
      <c r="B749" s="79"/>
      <c r="C749" s="80"/>
      <c r="D749" s="78"/>
      <c r="E749" s="78"/>
      <c r="F749" s="78"/>
      <c r="G749" s="78"/>
      <c r="H749" s="78"/>
      <c r="I749" s="78"/>
      <c r="J749" s="78"/>
      <c r="K749" s="78"/>
      <c r="L749" s="81"/>
      <c r="M749" s="82"/>
      <c r="N749" s="81"/>
      <c r="O749" s="78"/>
      <c r="P749" s="83"/>
      <c r="Q749" s="82"/>
      <c r="R749" s="81"/>
      <c r="S749" s="96"/>
      <c r="T749" s="82"/>
      <c r="U749" s="82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  <c r="BG749" s="78"/>
      <c r="BH749" s="78"/>
      <c r="BI749" s="78"/>
      <c r="BJ749" s="78"/>
      <c r="BK749" s="78"/>
      <c r="BL749" s="78"/>
      <c r="BM749" s="78"/>
      <c r="BN749" s="78"/>
      <c r="BO749" s="78"/>
      <c r="BP749" s="78"/>
      <c r="BQ749" s="78"/>
      <c r="BR749" s="78"/>
      <c r="BS749" s="78"/>
      <c r="BT749" s="78"/>
      <c r="BU749" s="78"/>
      <c r="BV749" s="78"/>
    </row>
    <row r="750" spans="1:74" s="84" customFormat="1" ht="19">
      <c r="A750" s="78"/>
      <c r="B750" s="79"/>
      <c r="C750" s="80"/>
      <c r="D750" s="78"/>
      <c r="E750" s="78"/>
      <c r="F750" s="78"/>
      <c r="G750" s="78"/>
      <c r="H750" s="78"/>
      <c r="I750" s="78"/>
      <c r="J750" s="78"/>
      <c r="K750" s="78"/>
      <c r="L750" s="81"/>
      <c r="M750" s="82"/>
      <c r="N750" s="81"/>
      <c r="O750" s="78"/>
      <c r="P750" s="83"/>
      <c r="Q750" s="82"/>
      <c r="R750" s="81"/>
      <c r="S750" s="96"/>
      <c r="T750" s="82"/>
      <c r="U750" s="82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  <c r="BG750" s="78"/>
      <c r="BH750" s="78"/>
      <c r="BI750" s="78"/>
      <c r="BJ750" s="78"/>
      <c r="BK750" s="78"/>
      <c r="BL750" s="78"/>
      <c r="BM750" s="78"/>
      <c r="BN750" s="78"/>
      <c r="BO750" s="78"/>
      <c r="BP750" s="78"/>
      <c r="BQ750" s="78"/>
      <c r="BR750" s="78"/>
      <c r="BS750" s="78"/>
      <c r="BT750" s="78"/>
      <c r="BU750" s="78"/>
      <c r="BV750" s="78"/>
    </row>
    <row r="751" spans="1:74" s="84" customFormat="1" ht="19">
      <c r="A751" s="78"/>
      <c r="B751" s="79"/>
      <c r="C751" s="80"/>
      <c r="D751" s="78"/>
      <c r="E751" s="78"/>
      <c r="F751" s="78"/>
      <c r="G751" s="78"/>
      <c r="H751" s="78"/>
      <c r="I751" s="78"/>
      <c r="J751" s="78"/>
      <c r="K751" s="78"/>
      <c r="L751" s="81"/>
      <c r="M751" s="82"/>
      <c r="N751" s="81"/>
      <c r="O751" s="78"/>
      <c r="P751" s="83"/>
      <c r="Q751" s="82"/>
      <c r="R751" s="81"/>
      <c r="S751" s="96"/>
      <c r="T751" s="82"/>
      <c r="U751" s="82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  <c r="AX751" s="78"/>
      <c r="AY751" s="78"/>
      <c r="AZ751" s="78"/>
      <c r="BA751" s="78"/>
      <c r="BB751" s="78"/>
      <c r="BC751" s="78"/>
      <c r="BD751" s="78"/>
      <c r="BE751" s="78"/>
      <c r="BF751" s="78"/>
      <c r="BG751" s="78"/>
      <c r="BH751" s="78"/>
      <c r="BI751" s="78"/>
      <c r="BJ751" s="78"/>
      <c r="BK751" s="78"/>
      <c r="BL751" s="78"/>
      <c r="BM751" s="78"/>
      <c r="BN751" s="78"/>
      <c r="BO751" s="78"/>
      <c r="BP751" s="78"/>
      <c r="BQ751" s="78"/>
      <c r="BR751" s="78"/>
      <c r="BS751" s="78"/>
      <c r="BT751" s="78"/>
      <c r="BU751" s="78"/>
      <c r="BV751" s="78"/>
    </row>
    <row r="752" spans="1:74" s="84" customFormat="1" ht="19">
      <c r="A752" s="78"/>
      <c r="B752" s="79"/>
      <c r="C752" s="80"/>
      <c r="D752" s="78"/>
      <c r="E752" s="78"/>
      <c r="F752" s="78"/>
      <c r="G752" s="78"/>
      <c r="H752" s="78"/>
      <c r="I752" s="78"/>
      <c r="J752" s="78"/>
      <c r="K752" s="78"/>
      <c r="L752" s="81"/>
      <c r="M752" s="82"/>
      <c r="N752" s="81"/>
      <c r="O752" s="78"/>
      <c r="P752" s="83"/>
      <c r="Q752" s="82"/>
      <c r="R752" s="81"/>
      <c r="S752" s="96"/>
      <c r="T752" s="82"/>
      <c r="U752" s="82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  <c r="AX752" s="78"/>
      <c r="AY752" s="78"/>
      <c r="AZ752" s="78"/>
      <c r="BA752" s="78"/>
      <c r="BB752" s="78"/>
      <c r="BC752" s="78"/>
      <c r="BD752" s="78"/>
      <c r="BE752" s="78"/>
      <c r="BF752" s="78"/>
      <c r="BG752" s="78"/>
      <c r="BH752" s="78"/>
      <c r="BI752" s="78"/>
      <c r="BJ752" s="78"/>
      <c r="BK752" s="78"/>
      <c r="BL752" s="78"/>
      <c r="BM752" s="78"/>
      <c r="BN752" s="78"/>
      <c r="BO752" s="78"/>
      <c r="BP752" s="78"/>
      <c r="BQ752" s="78"/>
      <c r="BR752" s="78"/>
      <c r="BS752" s="78"/>
      <c r="BT752" s="78"/>
      <c r="BU752" s="78"/>
      <c r="BV752" s="78"/>
    </row>
    <row r="753" spans="1:74" s="84" customFormat="1" ht="19">
      <c r="A753" s="78"/>
      <c r="B753" s="79"/>
      <c r="C753" s="80"/>
      <c r="D753" s="78"/>
      <c r="E753" s="78"/>
      <c r="F753" s="78"/>
      <c r="G753" s="78"/>
      <c r="H753" s="78"/>
      <c r="I753" s="78"/>
      <c r="J753" s="78"/>
      <c r="K753" s="78"/>
      <c r="L753" s="81"/>
      <c r="M753" s="82"/>
      <c r="N753" s="81"/>
      <c r="O753" s="78"/>
      <c r="P753" s="83"/>
      <c r="Q753" s="82"/>
      <c r="R753" s="81"/>
      <c r="S753" s="96"/>
      <c r="T753" s="82"/>
      <c r="U753" s="82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  <c r="AX753" s="78"/>
      <c r="AY753" s="78"/>
      <c r="AZ753" s="78"/>
      <c r="BA753" s="78"/>
      <c r="BB753" s="78"/>
      <c r="BC753" s="78"/>
      <c r="BD753" s="78"/>
      <c r="BE753" s="78"/>
      <c r="BF753" s="78"/>
      <c r="BG753" s="78"/>
      <c r="BH753" s="78"/>
      <c r="BI753" s="78"/>
      <c r="BJ753" s="78"/>
      <c r="BK753" s="78"/>
      <c r="BL753" s="78"/>
      <c r="BM753" s="78"/>
      <c r="BN753" s="78"/>
      <c r="BO753" s="78"/>
      <c r="BP753" s="78"/>
      <c r="BQ753" s="78"/>
      <c r="BR753" s="78"/>
      <c r="BS753" s="78"/>
      <c r="BT753" s="78"/>
      <c r="BU753" s="78"/>
      <c r="BV753" s="78"/>
    </row>
    <row r="754" spans="1:74" s="84" customFormat="1" ht="19">
      <c r="A754" s="78"/>
      <c r="B754" s="79"/>
      <c r="C754" s="80"/>
      <c r="D754" s="78"/>
      <c r="E754" s="78"/>
      <c r="F754" s="78"/>
      <c r="G754" s="78"/>
      <c r="H754" s="78"/>
      <c r="I754" s="78"/>
      <c r="J754" s="78"/>
      <c r="K754" s="78"/>
      <c r="L754" s="81"/>
      <c r="M754" s="82"/>
      <c r="N754" s="81"/>
      <c r="O754" s="78"/>
      <c r="P754" s="83"/>
      <c r="Q754" s="82"/>
      <c r="R754" s="81"/>
      <c r="S754" s="96"/>
      <c r="T754" s="82"/>
      <c r="U754" s="82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  <c r="AX754" s="78"/>
      <c r="AY754" s="78"/>
      <c r="AZ754" s="78"/>
      <c r="BA754" s="78"/>
      <c r="BB754" s="78"/>
      <c r="BC754" s="78"/>
      <c r="BD754" s="78"/>
      <c r="BE754" s="78"/>
      <c r="BF754" s="78"/>
      <c r="BG754" s="78"/>
      <c r="BH754" s="78"/>
      <c r="BI754" s="78"/>
      <c r="BJ754" s="78"/>
      <c r="BK754" s="78"/>
      <c r="BL754" s="78"/>
      <c r="BM754" s="78"/>
      <c r="BN754" s="78"/>
      <c r="BO754" s="78"/>
      <c r="BP754" s="78"/>
      <c r="BQ754" s="78"/>
      <c r="BR754" s="78"/>
      <c r="BS754" s="78"/>
      <c r="BT754" s="78"/>
      <c r="BU754" s="78"/>
      <c r="BV754" s="78"/>
    </row>
    <row r="755" spans="1:74" s="84" customFormat="1" ht="19">
      <c r="A755" s="78"/>
      <c r="B755" s="79"/>
      <c r="C755" s="80"/>
      <c r="D755" s="78"/>
      <c r="E755" s="78"/>
      <c r="F755" s="78"/>
      <c r="G755" s="78"/>
      <c r="H755" s="78"/>
      <c r="I755" s="78"/>
      <c r="J755" s="78"/>
      <c r="K755" s="78"/>
      <c r="L755" s="81"/>
      <c r="M755" s="82"/>
      <c r="N755" s="81"/>
      <c r="O755" s="78"/>
      <c r="P755" s="83"/>
      <c r="Q755" s="82"/>
      <c r="R755" s="81"/>
      <c r="S755" s="96"/>
      <c r="T755" s="82"/>
      <c r="U755" s="82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  <c r="AX755" s="78"/>
      <c r="AY755" s="78"/>
      <c r="AZ755" s="78"/>
      <c r="BA755" s="78"/>
      <c r="BB755" s="78"/>
      <c r="BC755" s="78"/>
      <c r="BD755" s="78"/>
      <c r="BE755" s="78"/>
      <c r="BF755" s="78"/>
      <c r="BG755" s="78"/>
      <c r="BH755" s="78"/>
      <c r="BI755" s="78"/>
      <c r="BJ755" s="78"/>
      <c r="BK755" s="78"/>
      <c r="BL755" s="78"/>
      <c r="BM755" s="78"/>
      <c r="BN755" s="78"/>
      <c r="BO755" s="78"/>
      <c r="BP755" s="78"/>
      <c r="BQ755" s="78"/>
      <c r="BR755" s="78"/>
      <c r="BS755" s="78"/>
      <c r="BT755" s="78"/>
      <c r="BU755" s="78"/>
      <c r="BV755" s="78"/>
    </row>
    <row r="756" spans="1:74" s="84" customFormat="1" ht="19">
      <c r="A756" s="78"/>
      <c r="B756" s="79"/>
      <c r="C756" s="80"/>
      <c r="D756" s="78"/>
      <c r="E756" s="78"/>
      <c r="F756" s="78"/>
      <c r="G756" s="78"/>
      <c r="H756" s="78"/>
      <c r="I756" s="78"/>
      <c r="J756" s="78"/>
      <c r="K756" s="78"/>
      <c r="L756" s="81"/>
      <c r="M756" s="82"/>
      <c r="N756" s="81"/>
      <c r="O756" s="78"/>
      <c r="P756" s="83"/>
      <c r="Q756" s="82"/>
      <c r="R756" s="81"/>
      <c r="S756" s="96"/>
      <c r="T756" s="82"/>
      <c r="U756" s="82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  <c r="BG756" s="78"/>
      <c r="BH756" s="78"/>
      <c r="BI756" s="78"/>
      <c r="BJ756" s="78"/>
      <c r="BK756" s="78"/>
      <c r="BL756" s="78"/>
      <c r="BM756" s="78"/>
      <c r="BN756" s="78"/>
      <c r="BO756" s="78"/>
      <c r="BP756" s="78"/>
      <c r="BQ756" s="78"/>
      <c r="BR756" s="78"/>
      <c r="BS756" s="78"/>
      <c r="BT756" s="78"/>
      <c r="BU756" s="78"/>
      <c r="BV756" s="78"/>
    </row>
    <row r="757" spans="1:74" s="84" customFormat="1" ht="19">
      <c r="A757" s="78"/>
      <c r="B757" s="79"/>
      <c r="C757" s="80"/>
      <c r="D757" s="78"/>
      <c r="E757" s="78"/>
      <c r="F757" s="78"/>
      <c r="G757" s="78"/>
      <c r="H757" s="78"/>
      <c r="I757" s="78"/>
      <c r="J757" s="78"/>
      <c r="K757" s="78"/>
      <c r="L757" s="81"/>
      <c r="M757" s="82"/>
      <c r="N757" s="81"/>
      <c r="O757" s="78"/>
      <c r="P757" s="83"/>
      <c r="Q757" s="82"/>
      <c r="R757" s="81"/>
      <c r="S757" s="96"/>
      <c r="T757" s="82"/>
      <c r="U757" s="82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  <c r="BG757" s="78"/>
      <c r="BH757" s="78"/>
      <c r="BI757" s="78"/>
      <c r="BJ757" s="78"/>
      <c r="BK757" s="78"/>
      <c r="BL757" s="78"/>
      <c r="BM757" s="78"/>
      <c r="BN757" s="78"/>
      <c r="BO757" s="78"/>
      <c r="BP757" s="78"/>
      <c r="BQ757" s="78"/>
      <c r="BR757" s="78"/>
      <c r="BS757" s="78"/>
      <c r="BT757" s="78"/>
      <c r="BU757" s="78"/>
      <c r="BV757" s="78"/>
    </row>
    <row r="758" spans="1:74" s="84" customFormat="1" ht="19">
      <c r="A758" s="78"/>
      <c r="B758" s="79"/>
      <c r="C758" s="80"/>
      <c r="D758" s="78"/>
      <c r="E758" s="78"/>
      <c r="F758" s="78"/>
      <c r="G758" s="78"/>
      <c r="H758" s="78"/>
      <c r="I758" s="78"/>
      <c r="J758" s="78"/>
      <c r="K758" s="78"/>
      <c r="L758" s="81"/>
      <c r="M758" s="82"/>
      <c r="N758" s="81"/>
      <c r="O758" s="78"/>
      <c r="P758" s="83"/>
      <c r="Q758" s="82"/>
      <c r="R758" s="81"/>
      <c r="S758" s="96"/>
      <c r="T758" s="82"/>
      <c r="U758" s="82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  <c r="AV758" s="78"/>
      <c r="AW758" s="78"/>
      <c r="AX758" s="78"/>
      <c r="AY758" s="78"/>
      <c r="AZ758" s="78"/>
      <c r="BA758" s="78"/>
      <c r="BB758" s="78"/>
      <c r="BC758" s="78"/>
      <c r="BD758" s="78"/>
      <c r="BE758" s="78"/>
      <c r="BF758" s="78"/>
      <c r="BG758" s="78"/>
      <c r="BH758" s="78"/>
      <c r="BI758" s="78"/>
      <c r="BJ758" s="78"/>
      <c r="BK758" s="78"/>
      <c r="BL758" s="78"/>
      <c r="BM758" s="78"/>
      <c r="BN758" s="78"/>
      <c r="BO758" s="78"/>
      <c r="BP758" s="78"/>
      <c r="BQ758" s="78"/>
      <c r="BR758" s="78"/>
      <c r="BS758" s="78"/>
      <c r="BT758" s="78"/>
      <c r="BU758" s="78"/>
      <c r="BV758" s="78"/>
    </row>
    <row r="759" spans="1:74" s="84" customFormat="1" ht="19">
      <c r="A759" s="78"/>
      <c r="B759" s="79"/>
      <c r="C759" s="80"/>
      <c r="D759" s="78"/>
      <c r="E759" s="78"/>
      <c r="F759" s="78"/>
      <c r="G759" s="78"/>
      <c r="H759" s="78"/>
      <c r="I759" s="78"/>
      <c r="J759" s="78"/>
      <c r="K759" s="78"/>
      <c r="L759" s="81"/>
      <c r="M759" s="82"/>
      <c r="N759" s="81"/>
      <c r="O759" s="78"/>
      <c r="P759" s="83"/>
      <c r="Q759" s="82"/>
      <c r="R759" s="81"/>
      <c r="S759" s="96"/>
      <c r="T759" s="82"/>
      <c r="U759" s="82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  <c r="AX759" s="78"/>
      <c r="AY759" s="78"/>
      <c r="AZ759" s="78"/>
      <c r="BA759" s="78"/>
      <c r="BB759" s="78"/>
      <c r="BC759" s="78"/>
      <c r="BD759" s="78"/>
      <c r="BE759" s="78"/>
      <c r="BF759" s="78"/>
      <c r="BG759" s="78"/>
      <c r="BH759" s="78"/>
      <c r="BI759" s="78"/>
      <c r="BJ759" s="78"/>
      <c r="BK759" s="78"/>
      <c r="BL759" s="78"/>
      <c r="BM759" s="78"/>
      <c r="BN759" s="78"/>
      <c r="BO759" s="78"/>
      <c r="BP759" s="78"/>
      <c r="BQ759" s="78"/>
      <c r="BR759" s="78"/>
      <c r="BS759" s="78"/>
      <c r="BT759" s="78"/>
      <c r="BU759" s="78"/>
      <c r="BV759" s="78"/>
    </row>
    <row r="760" spans="1:74" s="84" customFormat="1" ht="19">
      <c r="A760" s="78"/>
      <c r="B760" s="79"/>
      <c r="C760" s="80"/>
      <c r="D760" s="78"/>
      <c r="E760" s="78"/>
      <c r="F760" s="78"/>
      <c r="G760" s="78"/>
      <c r="H760" s="78"/>
      <c r="I760" s="78"/>
      <c r="J760" s="78"/>
      <c r="K760" s="78"/>
      <c r="L760" s="81"/>
      <c r="M760" s="82"/>
      <c r="N760" s="81"/>
      <c r="O760" s="78"/>
      <c r="P760" s="83"/>
      <c r="Q760" s="82"/>
      <c r="R760" s="81"/>
      <c r="S760" s="96"/>
      <c r="T760" s="82"/>
      <c r="U760" s="82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  <c r="AX760" s="78"/>
      <c r="AY760" s="78"/>
      <c r="AZ760" s="78"/>
      <c r="BA760" s="78"/>
      <c r="BB760" s="78"/>
      <c r="BC760" s="78"/>
      <c r="BD760" s="78"/>
      <c r="BE760" s="78"/>
      <c r="BF760" s="78"/>
      <c r="BG760" s="78"/>
      <c r="BH760" s="78"/>
      <c r="BI760" s="78"/>
      <c r="BJ760" s="78"/>
      <c r="BK760" s="78"/>
      <c r="BL760" s="78"/>
      <c r="BM760" s="78"/>
      <c r="BN760" s="78"/>
      <c r="BO760" s="78"/>
      <c r="BP760" s="78"/>
      <c r="BQ760" s="78"/>
      <c r="BR760" s="78"/>
      <c r="BS760" s="78"/>
      <c r="BT760" s="78"/>
      <c r="BU760" s="78"/>
      <c r="BV760" s="78"/>
    </row>
    <row r="761" spans="1:74" s="84" customFormat="1" ht="19">
      <c r="A761" s="78"/>
      <c r="B761" s="79"/>
      <c r="C761" s="80"/>
      <c r="D761" s="78"/>
      <c r="E761" s="78"/>
      <c r="F761" s="78"/>
      <c r="G761" s="78"/>
      <c r="H761" s="78"/>
      <c r="I761" s="78"/>
      <c r="J761" s="78"/>
      <c r="K761" s="78"/>
      <c r="L761" s="81"/>
      <c r="M761" s="82"/>
      <c r="N761" s="81"/>
      <c r="O761" s="78"/>
      <c r="P761" s="83"/>
      <c r="Q761" s="82"/>
      <c r="R761" s="81"/>
      <c r="S761" s="96"/>
      <c r="T761" s="82"/>
      <c r="U761" s="82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  <c r="AV761" s="78"/>
      <c r="AW761" s="78"/>
      <c r="AX761" s="78"/>
      <c r="AY761" s="78"/>
      <c r="AZ761" s="78"/>
      <c r="BA761" s="78"/>
      <c r="BB761" s="78"/>
      <c r="BC761" s="78"/>
      <c r="BD761" s="78"/>
      <c r="BE761" s="78"/>
      <c r="BF761" s="78"/>
      <c r="BG761" s="78"/>
      <c r="BH761" s="78"/>
      <c r="BI761" s="78"/>
      <c r="BJ761" s="78"/>
      <c r="BK761" s="78"/>
      <c r="BL761" s="78"/>
      <c r="BM761" s="78"/>
      <c r="BN761" s="78"/>
      <c r="BO761" s="78"/>
      <c r="BP761" s="78"/>
      <c r="BQ761" s="78"/>
      <c r="BR761" s="78"/>
      <c r="BS761" s="78"/>
      <c r="BT761" s="78"/>
      <c r="BU761" s="78"/>
      <c r="BV761" s="78"/>
    </row>
    <row r="762" spans="1:74" s="84" customFormat="1" ht="19">
      <c r="A762" s="78"/>
      <c r="B762" s="79"/>
      <c r="C762" s="80"/>
      <c r="D762" s="78"/>
      <c r="E762" s="78"/>
      <c r="F762" s="78"/>
      <c r="G762" s="78"/>
      <c r="H762" s="78"/>
      <c r="I762" s="78"/>
      <c r="J762" s="78"/>
      <c r="K762" s="78"/>
      <c r="L762" s="81"/>
      <c r="M762" s="82"/>
      <c r="N762" s="81"/>
      <c r="O762" s="78"/>
      <c r="P762" s="83"/>
      <c r="Q762" s="82"/>
      <c r="R762" s="81"/>
      <c r="S762" s="96"/>
      <c r="T762" s="82"/>
      <c r="U762" s="82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  <c r="AX762" s="78"/>
      <c r="AY762" s="78"/>
      <c r="AZ762" s="78"/>
      <c r="BA762" s="78"/>
      <c r="BB762" s="78"/>
      <c r="BC762" s="78"/>
      <c r="BD762" s="78"/>
      <c r="BE762" s="78"/>
      <c r="BF762" s="78"/>
      <c r="BG762" s="78"/>
      <c r="BH762" s="78"/>
      <c r="BI762" s="78"/>
      <c r="BJ762" s="78"/>
      <c r="BK762" s="78"/>
      <c r="BL762" s="78"/>
      <c r="BM762" s="78"/>
      <c r="BN762" s="78"/>
      <c r="BO762" s="78"/>
      <c r="BP762" s="78"/>
      <c r="BQ762" s="78"/>
      <c r="BR762" s="78"/>
      <c r="BS762" s="78"/>
      <c r="BT762" s="78"/>
      <c r="BU762" s="78"/>
      <c r="BV762" s="78"/>
    </row>
    <row r="763" spans="1:74" s="84" customFormat="1" ht="19">
      <c r="A763" s="78"/>
      <c r="B763" s="79"/>
      <c r="C763" s="80"/>
      <c r="D763" s="78"/>
      <c r="E763" s="78"/>
      <c r="F763" s="78"/>
      <c r="G763" s="78"/>
      <c r="H763" s="78"/>
      <c r="I763" s="78"/>
      <c r="J763" s="78"/>
      <c r="K763" s="78"/>
      <c r="L763" s="81"/>
      <c r="M763" s="82"/>
      <c r="N763" s="81"/>
      <c r="O763" s="78"/>
      <c r="P763" s="83"/>
      <c r="Q763" s="82"/>
      <c r="R763" s="81"/>
      <c r="S763" s="96"/>
      <c r="T763" s="82"/>
      <c r="U763" s="82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  <c r="AX763" s="78"/>
      <c r="AY763" s="78"/>
      <c r="AZ763" s="78"/>
      <c r="BA763" s="78"/>
      <c r="BB763" s="78"/>
      <c r="BC763" s="78"/>
      <c r="BD763" s="78"/>
      <c r="BE763" s="78"/>
      <c r="BF763" s="78"/>
      <c r="BG763" s="78"/>
      <c r="BH763" s="78"/>
      <c r="BI763" s="78"/>
      <c r="BJ763" s="78"/>
      <c r="BK763" s="78"/>
      <c r="BL763" s="78"/>
      <c r="BM763" s="78"/>
      <c r="BN763" s="78"/>
      <c r="BO763" s="78"/>
      <c r="BP763" s="78"/>
      <c r="BQ763" s="78"/>
      <c r="BR763" s="78"/>
      <c r="BS763" s="78"/>
      <c r="BT763" s="78"/>
      <c r="BU763" s="78"/>
      <c r="BV763" s="78"/>
    </row>
    <row r="764" spans="1:74" s="84" customFormat="1" ht="19">
      <c r="A764" s="78"/>
      <c r="B764" s="79"/>
      <c r="C764" s="80"/>
      <c r="D764" s="78"/>
      <c r="E764" s="78"/>
      <c r="F764" s="78"/>
      <c r="G764" s="78"/>
      <c r="H764" s="78"/>
      <c r="I764" s="78"/>
      <c r="J764" s="78"/>
      <c r="K764" s="78"/>
      <c r="L764" s="81"/>
      <c r="M764" s="82"/>
      <c r="N764" s="81"/>
      <c r="O764" s="78"/>
      <c r="P764" s="83"/>
      <c r="Q764" s="82"/>
      <c r="R764" s="81"/>
      <c r="S764" s="96"/>
      <c r="T764" s="82"/>
      <c r="U764" s="82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  <c r="AX764" s="78"/>
      <c r="AY764" s="78"/>
      <c r="AZ764" s="78"/>
      <c r="BA764" s="78"/>
      <c r="BB764" s="78"/>
      <c r="BC764" s="78"/>
      <c r="BD764" s="78"/>
      <c r="BE764" s="78"/>
      <c r="BF764" s="78"/>
      <c r="BG764" s="78"/>
      <c r="BH764" s="78"/>
      <c r="BI764" s="78"/>
      <c r="BJ764" s="78"/>
      <c r="BK764" s="78"/>
      <c r="BL764" s="78"/>
      <c r="BM764" s="78"/>
      <c r="BN764" s="78"/>
      <c r="BO764" s="78"/>
      <c r="BP764" s="78"/>
      <c r="BQ764" s="78"/>
      <c r="BR764" s="78"/>
      <c r="BS764" s="78"/>
      <c r="BT764" s="78"/>
      <c r="BU764" s="78"/>
      <c r="BV764" s="78"/>
    </row>
    <row r="765" spans="1:74" s="84" customFormat="1" ht="19">
      <c r="A765" s="78"/>
      <c r="B765" s="79"/>
      <c r="C765" s="80"/>
      <c r="D765" s="78"/>
      <c r="E765" s="78"/>
      <c r="F765" s="78"/>
      <c r="G765" s="78"/>
      <c r="H765" s="78"/>
      <c r="I765" s="78"/>
      <c r="J765" s="78"/>
      <c r="K765" s="78"/>
      <c r="L765" s="81"/>
      <c r="M765" s="82"/>
      <c r="N765" s="81"/>
      <c r="O765" s="78"/>
      <c r="P765" s="83"/>
      <c r="Q765" s="82"/>
      <c r="R765" s="81"/>
      <c r="S765" s="96"/>
      <c r="T765" s="82"/>
      <c r="U765" s="82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  <c r="AX765" s="78"/>
      <c r="AY765" s="78"/>
      <c r="AZ765" s="78"/>
      <c r="BA765" s="78"/>
      <c r="BB765" s="78"/>
      <c r="BC765" s="78"/>
      <c r="BD765" s="78"/>
      <c r="BE765" s="78"/>
      <c r="BF765" s="78"/>
      <c r="BG765" s="78"/>
      <c r="BH765" s="78"/>
      <c r="BI765" s="78"/>
      <c r="BJ765" s="78"/>
      <c r="BK765" s="78"/>
      <c r="BL765" s="78"/>
      <c r="BM765" s="78"/>
      <c r="BN765" s="78"/>
      <c r="BO765" s="78"/>
      <c r="BP765" s="78"/>
      <c r="BQ765" s="78"/>
      <c r="BR765" s="78"/>
      <c r="BS765" s="78"/>
      <c r="BT765" s="78"/>
      <c r="BU765" s="78"/>
      <c r="BV765" s="78"/>
    </row>
    <row r="766" spans="1:74" s="84" customFormat="1" ht="19">
      <c r="A766" s="78"/>
      <c r="B766" s="79"/>
      <c r="C766" s="80"/>
      <c r="D766" s="78"/>
      <c r="E766" s="78"/>
      <c r="F766" s="78"/>
      <c r="G766" s="78"/>
      <c r="H766" s="78"/>
      <c r="I766" s="78"/>
      <c r="J766" s="78"/>
      <c r="K766" s="78"/>
      <c r="L766" s="81"/>
      <c r="M766" s="82"/>
      <c r="N766" s="81"/>
      <c r="O766" s="78"/>
      <c r="P766" s="83"/>
      <c r="Q766" s="82"/>
      <c r="R766" s="81"/>
      <c r="S766" s="96"/>
      <c r="T766" s="82"/>
      <c r="U766" s="82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  <c r="AX766" s="78"/>
      <c r="AY766" s="78"/>
      <c r="AZ766" s="78"/>
      <c r="BA766" s="78"/>
      <c r="BB766" s="78"/>
      <c r="BC766" s="78"/>
      <c r="BD766" s="78"/>
      <c r="BE766" s="78"/>
      <c r="BF766" s="78"/>
      <c r="BG766" s="78"/>
      <c r="BH766" s="78"/>
      <c r="BI766" s="78"/>
      <c r="BJ766" s="78"/>
      <c r="BK766" s="78"/>
      <c r="BL766" s="78"/>
      <c r="BM766" s="78"/>
      <c r="BN766" s="78"/>
      <c r="BO766" s="78"/>
      <c r="BP766" s="78"/>
      <c r="BQ766" s="78"/>
      <c r="BR766" s="78"/>
      <c r="BS766" s="78"/>
      <c r="BT766" s="78"/>
      <c r="BU766" s="78"/>
      <c r="BV766" s="78"/>
    </row>
    <row r="767" spans="1:74" s="84" customFormat="1" ht="19">
      <c r="A767" s="78"/>
      <c r="B767" s="79"/>
      <c r="C767" s="80"/>
      <c r="D767" s="78"/>
      <c r="E767" s="78"/>
      <c r="F767" s="78"/>
      <c r="G767" s="78"/>
      <c r="H767" s="78"/>
      <c r="I767" s="78"/>
      <c r="J767" s="78"/>
      <c r="K767" s="78"/>
      <c r="L767" s="81"/>
      <c r="M767" s="82"/>
      <c r="N767" s="81"/>
      <c r="O767" s="78"/>
      <c r="P767" s="83"/>
      <c r="Q767" s="82"/>
      <c r="R767" s="81"/>
      <c r="S767" s="96"/>
      <c r="T767" s="82"/>
      <c r="U767" s="82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  <c r="AX767" s="78"/>
      <c r="AY767" s="78"/>
      <c r="AZ767" s="78"/>
      <c r="BA767" s="78"/>
      <c r="BB767" s="78"/>
      <c r="BC767" s="78"/>
      <c r="BD767" s="78"/>
      <c r="BE767" s="78"/>
      <c r="BF767" s="78"/>
      <c r="BG767" s="78"/>
      <c r="BH767" s="78"/>
      <c r="BI767" s="78"/>
      <c r="BJ767" s="78"/>
      <c r="BK767" s="78"/>
      <c r="BL767" s="78"/>
      <c r="BM767" s="78"/>
      <c r="BN767" s="78"/>
      <c r="BO767" s="78"/>
      <c r="BP767" s="78"/>
      <c r="BQ767" s="78"/>
      <c r="BR767" s="78"/>
      <c r="BS767" s="78"/>
      <c r="BT767" s="78"/>
      <c r="BU767" s="78"/>
      <c r="BV767" s="78"/>
    </row>
    <row r="768" spans="1:74" s="84" customFormat="1" ht="19">
      <c r="A768" s="78"/>
      <c r="B768" s="79"/>
      <c r="C768" s="80"/>
      <c r="D768" s="78"/>
      <c r="E768" s="78"/>
      <c r="F768" s="78"/>
      <c r="G768" s="78"/>
      <c r="H768" s="78"/>
      <c r="I768" s="78"/>
      <c r="J768" s="78"/>
      <c r="K768" s="78"/>
      <c r="L768" s="81"/>
      <c r="M768" s="82"/>
      <c r="N768" s="81"/>
      <c r="O768" s="78"/>
      <c r="P768" s="83"/>
      <c r="Q768" s="82"/>
      <c r="R768" s="81"/>
      <c r="S768" s="96"/>
      <c r="T768" s="82"/>
      <c r="U768" s="82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  <c r="AX768" s="78"/>
      <c r="AY768" s="78"/>
      <c r="AZ768" s="78"/>
      <c r="BA768" s="78"/>
      <c r="BB768" s="78"/>
      <c r="BC768" s="78"/>
      <c r="BD768" s="78"/>
      <c r="BE768" s="78"/>
      <c r="BF768" s="78"/>
      <c r="BG768" s="78"/>
      <c r="BH768" s="78"/>
      <c r="BI768" s="78"/>
      <c r="BJ768" s="78"/>
      <c r="BK768" s="78"/>
      <c r="BL768" s="78"/>
      <c r="BM768" s="78"/>
      <c r="BN768" s="78"/>
      <c r="BO768" s="78"/>
      <c r="BP768" s="78"/>
      <c r="BQ768" s="78"/>
      <c r="BR768" s="78"/>
      <c r="BS768" s="78"/>
      <c r="BT768" s="78"/>
      <c r="BU768" s="78"/>
      <c r="BV768" s="78"/>
    </row>
    <row r="769" spans="1:74" s="84" customFormat="1" ht="19">
      <c r="A769" s="78"/>
      <c r="B769" s="79"/>
      <c r="C769" s="80"/>
      <c r="D769" s="78"/>
      <c r="E769" s="78"/>
      <c r="F769" s="78"/>
      <c r="G769" s="78"/>
      <c r="H769" s="78"/>
      <c r="I769" s="78"/>
      <c r="J769" s="78"/>
      <c r="K769" s="78"/>
      <c r="L769" s="81"/>
      <c r="M769" s="82"/>
      <c r="N769" s="81"/>
      <c r="O769" s="78"/>
      <c r="P769" s="83"/>
      <c r="Q769" s="82"/>
      <c r="R769" s="81"/>
      <c r="S769" s="96"/>
      <c r="T769" s="82"/>
      <c r="U769" s="82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  <c r="AV769" s="78"/>
      <c r="AW769" s="78"/>
      <c r="AX769" s="78"/>
      <c r="AY769" s="78"/>
      <c r="AZ769" s="78"/>
      <c r="BA769" s="78"/>
      <c r="BB769" s="78"/>
      <c r="BC769" s="78"/>
      <c r="BD769" s="78"/>
      <c r="BE769" s="78"/>
      <c r="BF769" s="78"/>
      <c r="BG769" s="78"/>
      <c r="BH769" s="78"/>
      <c r="BI769" s="78"/>
      <c r="BJ769" s="78"/>
      <c r="BK769" s="78"/>
      <c r="BL769" s="78"/>
      <c r="BM769" s="78"/>
      <c r="BN769" s="78"/>
      <c r="BO769" s="78"/>
      <c r="BP769" s="78"/>
      <c r="BQ769" s="78"/>
      <c r="BR769" s="78"/>
      <c r="BS769" s="78"/>
      <c r="BT769" s="78"/>
      <c r="BU769" s="78"/>
      <c r="BV769" s="78"/>
    </row>
    <row r="770" spans="1:74" s="84" customFormat="1" ht="19">
      <c r="A770" s="78"/>
      <c r="B770" s="79"/>
      <c r="C770" s="80"/>
      <c r="D770" s="78"/>
      <c r="E770" s="78"/>
      <c r="F770" s="78"/>
      <c r="G770" s="78"/>
      <c r="H770" s="78"/>
      <c r="I770" s="78"/>
      <c r="J770" s="78"/>
      <c r="K770" s="78"/>
      <c r="L770" s="81"/>
      <c r="M770" s="82"/>
      <c r="N770" s="81"/>
      <c r="O770" s="78"/>
      <c r="P770" s="83"/>
      <c r="Q770" s="82"/>
      <c r="R770" s="81"/>
      <c r="S770" s="96"/>
      <c r="T770" s="82"/>
      <c r="U770" s="82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  <c r="AV770" s="78"/>
      <c r="AW770" s="78"/>
      <c r="AX770" s="78"/>
      <c r="AY770" s="78"/>
      <c r="AZ770" s="78"/>
      <c r="BA770" s="78"/>
      <c r="BB770" s="78"/>
      <c r="BC770" s="78"/>
      <c r="BD770" s="78"/>
      <c r="BE770" s="78"/>
      <c r="BF770" s="78"/>
      <c r="BG770" s="78"/>
      <c r="BH770" s="78"/>
      <c r="BI770" s="78"/>
      <c r="BJ770" s="78"/>
      <c r="BK770" s="78"/>
      <c r="BL770" s="78"/>
      <c r="BM770" s="78"/>
      <c r="BN770" s="78"/>
      <c r="BO770" s="78"/>
      <c r="BP770" s="78"/>
      <c r="BQ770" s="78"/>
      <c r="BR770" s="78"/>
      <c r="BS770" s="78"/>
      <c r="BT770" s="78"/>
      <c r="BU770" s="78"/>
      <c r="BV770" s="78"/>
    </row>
    <row r="771" spans="1:74" s="84" customFormat="1" ht="19">
      <c r="A771" s="78"/>
      <c r="B771" s="79"/>
      <c r="C771" s="80"/>
      <c r="D771" s="78"/>
      <c r="E771" s="78"/>
      <c r="F771" s="78"/>
      <c r="G771" s="78"/>
      <c r="H771" s="78"/>
      <c r="I771" s="78"/>
      <c r="J771" s="78"/>
      <c r="K771" s="78"/>
      <c r="L771" s="81"/>
      <c r="M771" s="82"/>
      <c r="N771" s="81"/>
      <c r="O771" s="78"/>
      <c r="P771" s="83"/>
      <c r="Q771" s="82"/>
      <c r="R771" s="81"/>
      <c r="S771" s="96"/>
      <c r="T771" s="82"/>
      <c r="U771" s="82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  <c r="AV771" s="78"/>
      <c r="AW771" s="78"/>
      <c r="AX771" s="78"/>
      <c r="AY771" s="78"/>
      <c r="AZ771" s="78"/>
      <c r="BA771" s="78"/>
      <c r="BB771" s="78"/>
      <c r="BC771" s="78"/>
      <c r="BD771" s="78"/>
      <c r="BE771" s="78"/>
      <c r="BF771" s="78"/>
      <c r="BG771" s="78"/>
      <c r="BH771" s="78"/>
      <c r="BI771" s="78"/>
      <c r="BJ771" s="78"/>
      <c r="BK771" s="78"/>
      <c r="BL771" s="78"/>
      <c r="BM771" s="78"/>
      <c r="BN771" s="78"/>
      <c r="BO771" s="78"/>
      <c r="BP771" s="78"/>
      <c r="BQ771" s="78"/>
      <c r="BR771" s="78"/>
      <c r="BS771" s="78"/>
      <c r="BT771" s="78"/>
      <c r="BU771" s="78"/>
      <c r="BV771" s="78"/>
    </row>
    <row r="772" spans="1:74" s="84" customFormat="1" ht="19">
      <c r="A772" s="78"/>
      <c r="B772" s="79"/>
      <c r="C772" s="80"/>
      <c r="D772" s="78"/>
      <c r="E772" s="78"/>
      <c r="F772" s="78"/>
      <c r="G772" s="78"/>
      <c r="H772" s="78"/>
      <c r="I772" s="78"/>
      <c r="J772" s="78"/>
      <c r="K772" s="78"/>
      <c r="L772" s="81"/>
      <c r="M772" s="82"/>
      <c r="N772" s="81"/>
      <c r="O772" s="78"/>
      <c r="P772" s="83"/>
      <c r="Q772" s="82"/>
      <c r="R772" s="81"/>
      <c r="S772" s="96"/>
      <c r="T772" s="82"/>
      <c r="U772" s="82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  <c r="AV772" s="78"/>
      <c r="AW772" s="78"/>
      <c r="AX772" s="78"/>
      <c r="AY772" s="78"/>
      <c r="AZ772" s="78"/>
      <c r="BA772" s="78"/>
      <c r="BB772" s="78"/>
      <c r="BC772" s="78"/>
      <c r="BD772" s="78"/>
      <c r="BE772" s="78"/>
      <c r="BF772" s="78"/>
      <c r="BG772" s="78"/>
      <c r="BH772" s="78"/>
      <c r="BI772" s="78"/>
      <c r="BJ772" s="78"/>
      <c r="BK772" s="78"/>
      <c r="BL772" s="78"/>
      <c r="BM772" s="78"/>
      <c r="BN772" s="78"/>
      <c r="BO772" s="78"/>
      <c r="BP772" s="78"/>
      <c r="BQ772" s="78"/>
      <c r="BR772" s="78"/>
      <c r="BS772" s="78"/>
      <c r="BT772" s="78"/>
      <c r="BU772" s="78"/>
      <c r="BV772" s="78"/>
    </row>
    <row r="773" spans="1:74" s="84" customFormat="1" ht="19">
      <c r="A773" s="78"/>
      <c r="B773" s="79"/>
      <c r="C773" s="80"/>
      <c r="D773" s="78"/>
      <c r="E773" s="78"/>
      <c r="F773" s="78"/>
      <c r="G773" s="78"/>
      <c r="H773" s="78"/>
      <c r="I773" s="78"/>
      <c r="J773" s="78"/>
      <c r="K773" s="78"/>
      <c r="L773" s="81"/>
      <c r="M773" s="82"/>
      <c r="N773" s="81"/>
      <c r="O773" s="78"/>
      <c r="P773" s="83"/>
      <c r="Q773" s="82"/>
      <c r="R773" s="81"/>
      <c r="S773" s="96"/>
      <c r="T773" s="82"/>
      <c r="U773" s="82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  <c r="AV773" s="78"/>
      <c r="AW773" s="78"/>
      <c r="AX773" s="78"/>
      <c r="AY773" s="78"/>
      <c r="AZ773" s="78"/>
      <c r="BA773" s="78"/>
      <c r="BB773" s="78"/>
      <c r="BC773" s="78"/>
      <c r="BD773" s="78"/>
      <c r="BE773" s="78"/>
      <c r="BF773" s="78"/>
      <c r="BG773" s="78"/>
      <c r="BH773" s="78"/>
      <c r="BI773" s="78"/>
      <c r="BJ773" s="78"/>
      <c r="BK773" s="78"/>
      <c r="BL773" s="78"/>
      <c r="BM773" s="78"/>
      <c r="BN773" s="78"/>
      <c r="BO773" s="78"/>
      <c r="BP773" s="78"/>
      <c r="BQ773" s="78"/>
      <c r="BR773" s="78"/>
      <c r="BS773" s="78"/>
      <c r="BT773" s="78"/>
      <c r="BU773" s="78"/>
      <c r="BV773" s="78"/>
    </row>
    <row r="774" spans="1:74" s="84" customFormat="1" ht="19">
      <c r="A774" s="78"/>
      <c r="B774" s="79"/>
      <c r="C774" s="80"/>
      <c r="D774" s="78"/>
      <c r="E774" s="78"/>
      <c r="F774" s="78"/>
      <c r="G774" s="78"/>
      <c r="H774" s="78"/>
      <c r="I774" s="78"/>
      <c r="J774" s="78"/>
      <c r="K774" s="78"/>
      <c r="L774" s="81"/>
      <c r="M774" s="82"/>
      <c r="N774" s="81"/>
      <c r="O774" s="78"/>
      <c r="P774" s="83"/>
      <c r="Q774" s="82"/>
      <c r="R774" s="81"/>
      <c r="S774" s="96"/>
      <c r="T774" s="82"/>
      <c r="U774" s="82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  <c r="BG774" s="78"/>
      <c r="BH774" s="78"/>
      <c r="BI774" s="78"/>
      <c r="BJ774" s="78"/>
      <c r="BK774" s="78"/>
      <c r="BL774" s="78"/>
      <c r="BM774" s="78"/>
      <c r="BN774" s="78"/>
      <c r="BO774" s="78"/>
      <c r="BP774" s="78"/>
      <c r="BQ774" s="78"/>
      <c r="BR774" s="78"/>
      <c r="BS774" s="78"/>
      <c r="BT774" s="78"/>
      <c r="BU774" s="78"/>
      <c r="BV774" s="78"/>
    </row>
    <row r="775" spans="1:74" s="84" customFormat="1" ht="19">
      <c r="A775" s="78"/>
      <c r="B775" s="79"/>
      <c r="C775" s="80"/>
      <c r="D775" s="78"/>
      <c r="E775" s="78"/>
      <c r="F775" s="78"/>
      <c r="G775" s="78"/>
      <c r="H775" s="78"/>
      <c r="I775" s="78"/>
      <c r="J775" s="78"/>
      <c r="K775" s="78"/>
      <c r="L775" s="81"/>
      <c r="M775" s="82"/>
      <c r="N775" s="81"/>
      <c r="O775" s="78"/>
      <c r="P775" s="83"/>
      <c r="Q775" s="82"/>
      <c r="R775" s="81"/>
      <c r="S775" s="96"/>
      <c r="T775" s="82"/>
      <c r="U775" s="82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  <c r="AV775" s="78"/>
      <c r="AW775" s="78"/>
      <c r="AX775" s="78"/>
      <c r="AY775" s="78"/>
      <c r="AZ775" s="78"/>
      <c r="BA775" s="78"/>
      <c r="BB775" s="78"/>
      <c r="BC775" s="78"/>
      <c r="BD775" s="78"/>
      <c r="BE775" s="78"/>
      <c r="BF775" s="78"/>
      <c r="BG775" s="78"/>
      <c r="BH775" s="78"/>
      <c r="BI775" s="78"/>
      <c r="BJ775" s="78"/>
      <c r="BK775" s="78"/>
      <c r="BL775" s="78"/>
      <c r="BM775" s="78"/>
      <c r="BN775" s="78"/>
      <c r="BO775" s="78"/>
      <c r="BP775" s="78"/>
      <c r="BQ775" s="78"/>
      <c r="BR775" s="78"/>
      <c r="BS775" s="78"/>
      <c r="BT775" s="78"/>
      <c r="BU775" s="78"/>
      <c r="BV775" s="78"/>
    </row>
    <row r="776" spans="1:74" s="84" customFormat="1" ht="19">
      <c r="A776" s="78"/>
      <c r="B776" s="79"/>
      <c r="C776" s="80"/>
      <c r="D776" s="78"/>
      <c r="E776" s="78"/>
      <c r="F776" s="78"/>
      <c r="G776" s="78"/>
      <c r="H776" s="78"/>
      <c r="I776" s="78"/>
      <c r="J776" s="78"/>
      <c r="K776" s="78"/>
      <c r="L776" s="81"/>
      <c r="M776" s="82"/>
      <c r="N776" s="81"/>
      <c r="O776" s="78"/>
      <c r="P776" s="83"/>
      <c r="Q776" s="82"/>
      <c r="R776" s="81"/>
      <c r="S776" s="96"/>
      <c r="T776" s="82"/>
      <c r="U776" s="82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  <c r="AV776" s="78"/>
      <c r="AW776" s="78"/>
      <c r="AX776" s="78"/>
      <c r="AY776" s="78"/>
      <c r="AZ776" s="78"/>
      <c r="BA776" s="78"/>
      <c r="BB776" s="78"/>
      <c r="BC776" s="78"/>
      <c r="BD776" s="78"/>
      <c r="BE776" s="78"/>
      <c r="BF776" s="78"/>
      <c r="BG776" s="78"/>
      <c r="BH776" s="78"/>
      <c r="BI776" s="78"/>
      <c r="BJ776" s="78"/>
      <c r="BK776" s="78"/>
      <c r="BL776" s="78"/>
      <c r="BM776" s="78"/>
      <c r="BN776" s="78"/>
      <c r="BO776" s="78"/>
      <c r="BP776" s="78"/>
      <c r="BQ776" s="78"/>
      <c r="BR776" s="78"/>
      <c r="BS776" s="78"/>
      <c r="BT776" s="78"/>
      <c r="BU776" s="78"/>
      <c r="BV776" s="78"/>
    </row>
    <row r="777" spans="1:74" s="84" customFormat="1" ht="19">
      <c r="A777" s="78"/>
      <c r="B777" s="79"/>
      <c r="C777" s="80"/>
      <c r="D777" s="78"/>
      <c r="E777" s="78"/>
      <c r="F777" s="78"/>
      <c r="G777" s="78"/>
      <c r="H777" s="78"/>
      <c r="I777" s="78"/>
      <c r="J777" s="78"/>
      <c r="K777" s="78"/>
      <c r="L777" s="81"/>
      <c r="M777" s="82"/>
      <c r="N777" s="81"/>
      <c r="O777" s="78"/>
      <c r="P777" s="83"/>
      <c r="Q777" s="82"/>
      <c r="R777" s="81"/>
      <c r="S777" s="96"/>
      <c r="T777" s="82"/>
      <c r="U777" s="82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  <c r="AV777" s="78"/>
      <c r="AW777" s="78"/>
      <c r="AX777" s="78"/>
      <c r="AY777" s="78"/>
      <c r="AZ777" s="78"/>
      <c r="BA777" s="78"/>
      <c r="BB777" s="78"/>
      <c r="BC777" s="78"/>
      <c r="BD777" s="78"/>
      <c r="BE777" s="78"/>
      <c r="BF777" s="78"/>
      <c r="BG777" s="78"/>
      <c r="BH777" s="78"/>
      <c r="BI777" s="78"/>
      <c r="BJ777" s="78"/>
      <c r="BK777" s="78"/>
      <c r="BL777" s="78"/>
      <c r="BM777" s="78"/>
      <c r="BN777" s="78"/>
      <c r="BO777" s="78"/>
      <c r="BP777" s="78"/>
      <c r="BQ777" s="78"/>
      <c r="BR777" s="78"/>
      <c r="BS777" s="78"/>
      <c r="BT777" s="78"/>
      <c r="BU777" s="78"/>
      <c r="BV777" s="78"/>
    </row>
    <row r="778" spans="1:74" s="84" customFormat="1" ht="19">
      <c r="A778" s="78"/>
      <c r="B778" s="79"/>
      <c r="C778" s="80"/>
      <c r="D778" s="78"/>
      <c r="E778" s="78"/>
      <c r="F778" s="78"/>
      <c r="G778" s="78"/>
      <c r="H778" s="78"/>
      <c r="I778" s="78"/>
      <c r="J778" s="78"/>
      <c r="K778" s="78"/>
      <c r="L778" s="81"/>
      <c r="M778" s="82"/>
      <c r="N778" s="81"/>
      <c r="O778" s="78"/>
      <c r="P778" s="83"/>
      <c r="Q778" s="82"/>
      <c r="R778" s="81"/>
      <c r="S778" s="96"/>
      <c r="T778" s="82"/>
      <c r="U778" s="82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  <c r="AV778" s="78"/>
      <c r="AW778" s="78"/>
      <c r="AX778" s="78"/>
      <c r="AY778" s="78"/>
      <c r="AZ778" s="78"/>
      <c r="BA778" s="78"/>
      <c r="BB778" s="78"/>
      <c r="BC778" s="78"/>
      <c r="BD778" s="78"/>
      <c r="BE778" s="78"/>
      <c r="BF778" s="78"/>
      <c r="BG778" s="78"/>
      <c r="BH778" s="78"/>
      <c r="BI778" s="78"/>
      <c r="BJ778" s="78"/>
      <c r="BK778" s="78"/>
      <c r="BL778" s="78"/>
      <c r="BM778" s="78"/>
      <c r="BN778" s="78"/>
      <c r="BO778" s="78"/>
      <c r="BP778" s="78"/>
      <c r="BQ778" s="78"/>
      <c r="BR778" s="78"/>
      <c r="BS778" s="78"/>
      <c r="BT778" s="78"/>
      <c r="BU778" s="78"/>
      <c r="BV778" s="78"/>
    </row>
    <row r="779" spans="1:74" s="84" customFormat="1" ht="19">
      <c r="A779" s="78"/>
      <c r="B779" s="79"/>
      <c r="C779" s="80"/>
      <c r="D779" s="78"/>
      <c r="E779" s="78"/>
      <c r="F779" s="78"/>
      <c r="G779" s="78"/>
      <c r="H779" s="78"/>
      <c r="I779" s="78"/>
      <c r="J779" s="78"/>
      <c r="K779" s="78"/>
      <c r="L779" s="81"/>
      <c r="M779" s="82"/>
      <c r="N779" s="81"/>
      <c r="O779" s="78"/>
      <c r="P779" s="83"/>
      <c r="Q779" s="82"/>
      <c r="R779" s="81"/>
      <c r="S779" s="96"/>
      <c r="T779" s="82"/>
      <c r="U779" s="82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  <c r="AV779" s="78"/>
      <c r="AW779" s="78"/>
      <c r="AX779" s="78"/>
      <c r="AY779" s="78"/>
      <c r="AZ779" s="78"/>
      <c r="BA779" s="78"/>
      <c r="BB779" s="78"/>
      <c r="BC779" s="78"/>
      <c r="BD779" s="78"/>
      <c r="BE779" s="78"/>
      <c r="BF779" s="78"/>
      <c r="BG779" s="78"/>
      <c r="BH779" s="78"/>
      <c r="BI779" s="78"/>
      <c r="BJ779" s="78"/>
      <c r="BK779" s="78"/>
      <c r="BL779" s="78"/>
      <c r="BM779" s="78"/>
      <c r="BN779" s="78"/>
      <c r="BO779" s="78"/>
      <c r="BP779" s="78"/>
      <c r="BQ779" s="78"/>
      <c r="BR779" s="78"/>
      <c r="BS779" s="78"/>
      <c r="BT779" s="78"/>
      <c r="BU779" s="78"/>
      <c r="BV779" s="78"/>
    </row>
    <row r="780" spans="1:74" s="84" customFormat="1" ht="19">
      <c r="A780" s="78"/>
      <c r="B780" s="79"/>
      <c r="C780" s="80"/>
      <c r="D780" s="78"/>
      <c r="E780" s="78"/>
      <c r="F780" s="78"/>
      <c r="G780" s="78"/>
      <c r="H780" s="78"/>
      <c r="I780" s="78"/>
      <c r="J780" s="78"/>
      <c r="K780" s="78"/>
      <c r="L780" s="81"/>
      <c r="M780" s="82"/>
      <c r="N780" s="81"/>
      <c r="O780" s="78"/>
      <c r="P780" s="83"/>
      <c r="Q780" s="82"/>
      <c r="R780" s="81"/>
      <c r="S780" s="96"/>
      <c r="T780" s="82"/>
      <c r="U780" s="82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  <c r="AV780" s="78"/>
      <c r="AW780" s="78"/>
      <c r="AX780" s="78"/>
      <c r="AY780" s="78"/>
      <c r="AZ780" s="78"/>
      <c r="BA780" s="78"/>
      <c r="BB780" s="78"/>
      <c r="BC780" s="78"/>
      <c r="BD780" s="78"/>
      <c r="BE780" s="78"/>
      <c r="BF780" s="78"/>
      <c r="BG780" s="78"/>
      <c r="BH780" s="78"/>
      <c r="BI780" s="78"/>
      <c r="BJ780" s="78"/>
      <c r="BK780" s="78"/>
      <c r="BL780" s="78"/>
      <c r="BM780" s="78"/>
      <c r="BN780" s="78"/>
      <c r="BO780" s="78"/>
      <c r="BP780" s="78"/>
      <c r="BQ780" s="78"/>
      <c r="BR780" s="78"/>
      <c r="BS780" s="78"/>
      <c r="BT780" s="78"/>
      <c r="BU780" s="78"/>
      <c r="BV780" s="78"/>
    </row>
    <row r="781" spans="1:74" s="84" customFormat="1" ht="19">
      <c r="A781" s="78"/>
      <c r="B781" s="79"/>
      <c r="C781" s="80"/>
      <c r="D781" s="78"/>
      <c r="E781" s="78"/>
      <c r="F781" s="78"/>
      <c r="G781" s="78"/>
      <c r="H781" s="78"/>
      <c r="I781" s="78"/>
      <c r="J781" s="78"/>
      <c r="K781" s="78"/>
      <c r="L781" s="81"/>
      <c r="M781" s="82"/>
      <c r="N781" s="81"/>
      <c r="O781" s="78"/>
      <c r="P781" s="83"/>
      <c r="Q781" s="82"/>
      <c r="R781" s="81"/>
      <c r="S781" s="96"/>
      <c r="T781" s="82"/>
      <c r="U781" s="82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  <c r="AV781" s="78"/>
      <c r="AW781" s="78"/>
      <c r="AX781" s="78"/>
      <c r="AY781" s="78"/>
      <c r="AZ781" s="78"/>
      <c r="BA781" s="78"/>
      <c r="BB781" s="78"/>
      <c r="BC781" s="78"/>
      <c r="BD781" s="78"/>
      <c r="BE781" s="78"/>
      <c r="BF781" s="78"/>
      <c r="BG781" s="78"/>
      <c r="BH781" s="78"/>
      <c r="BI781" s="78"/>
      <c r="BJ781" s="78"/>
      <c r="BK781" s="78"/>
      <c r="BL781" s="78"/>
      <c r="BM781" s="78"/>
      <c r="BN781" s="78"/>
      <c r="BO781" s="78"/>
      <c r="BP781" s="78"/>
      <c r="BQ781" s="78"/>
      <c r="BR781" s="78"/>
      <c r="BS781" s="78"/>
      <c r="BT781" s="78"/>
      <c r="BU781" s="78"/>
      <c r="BV781" s="78"/>
    </row>
    <row r="782" spans="1:74" s="84" customFormat="1" ht="19">
      <c r="A782" s="78"/>
      <c r="B782" s="79"/>
      <c r="C782" s="80"/>
      <c r="D782" s="78"/>
      <c r="E782" s="78"/>
      <c r="F782" s="78"/>
      <c r="G782" s="78"/>
      <c r="H782" s="78"/>
      <c r="I782" s="78"/>
      <c r="J782" s="78"/>
      <c r="K782" s="78"/>
      <c r="L782" s="81"/>
      <c r="M782" s="82"/>
      <c r="N782" s="81"/>
      <c r="O782" s="78"/>
      <c r="P782" s="83"/>
      <c r="Q782" s="82"/>
      <c r="R782" s="81"/>
      <c r="S782" s="96"/>
      <c r="T782" s="82"/>
      <c r="U782" s="82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  <c r="AV782" s="78"/>
      <c r="AW782" s="78"/>
      <c r="AX782" s="78"/>
      <c r="AY782" s="78"/>
      <c r="AZ782" s="78"/>
      <c r="BA782" s="78"/>
      <c r="BB782" s="78"/>
      <c r="BC782" s="78"/>
      <c r="BD782" s="78"/>
      <c r="BE782" s="78"/>
      <c r="BF782" s="78"/>
      <c r="BG782" s="78"/>
      <c r="BH782" s="78"/>
      <c r="BI782" s="78"/>
      <c r="BJ782" s="78"/>
      <c r="BK782" s="78"/>
      <c r="BL782" s="78"/>
      <c r="BM782" s="78"/>
      <c r="BN782" s="78"/>
      <c r="BO782" s="78"/>
      <c r="BP782" s="78"/>
      <c r="BQ782" s="78"/>
      <c r="BR782" s="78"/>
      <c r="BS782" s="78"/>
      <c r="BT782" s="78"/>
      <c r="BU782" s="78"/>
      <c r="BV782" s="78"/>
    </row>
    <row r="783" spans="1:74" s="84" customFormat="1" ht="19">
      <c r="A783" s="78"/>
      <c r="B783" s="79"/>
      <c r="C783" s="80"/>
      <c r="D783" s="78"/>
      <c r="E783" s="78"/>
      <c r="F783" s="78"/>
      <c r="G783" s="78"/>
      <c r="H783" s="78"/>
      <c r="I783" s="78"/>
      <c r="J783" s="78"/>
      <c r="K783" s="78"/>
      <c r="L783" s="81"/>
      <c r="M783" s="82"/>
      <c r="N783" s="81"/>
      <c r="O783" s="78"/>
      <c r="P783" s="83"/>
      <c r="Q783" s="82"/>
      <c r="R783" s="81"/>
      <c r="S783" s="96"/>
      <c r="T783" s="82"/>
      <c r="U783" s="82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  <c r="AV783" s="78"/>
      <c r="AW783" s="78"/>
      <c r="AX783" s="78"/>
      <c r="AY783" s="78"/>
      <c r="AZ783" s="78"/>
      <c r="BA783" s="78"/>
      <c r="BB783" s="78"/>
      <c r="BC783" s="78"/>
      <c r="BD783" s="78"/>
      <c r="BE783" s="78"/>
      <c r="BF783" s="78"/>
      <c r="BG783" s="78"/>
      <c r="BH783" s="78"/>
      <c r="BI783" s="78"/>
      <c r="BJ783" s="78"/>
      <c r="BK783" s="78"/>
      <c r="BL783" s="78"/>
      <c r="BM783" s="78"/>
      <c r="BN783" s="78"/>
      <c r="BO783" s="78"/>
      <c r="BP783" s="78"/>
      <c r="BQ783" s="78"/>
      <c r="BR783" s="78"/>
      <c r="BS783" s="78"/>
      <c r="BT783" s="78"/>
      <c r="BU783" s="78"/>
      <c r="BV783" s="78"/>
    </row>
    <row r="784" spans="1:74" s="84" customFormat="1" ht="19">
      <c r="A784" s="78"/>
      <c r="B784" s="79"/>
      <c r="C784" s="80"/>
      <c r="D784" s="78"/>
      <c r="E784" s="78"/>
      <c r="F784" s="78"/>
      <c r="G784" s="78"/>
      <c r="H784" s="78"/>
      <c r="I784" s="78"/>
      <c r="J784" s="78"/>
      <c r="K784" s="78"/>
      <c r="L784" s="81"/>
      <c r="M784" s="82"/>
      <c r="N784" s="81"/>
      <c r="O784" s="78"/>
      <c r="P784" s="83"/>
      <c r="Q784" s="82"/>
      <c r="R784" s="81"/>
      <c r="S784" s="96"/>
      <c r="T784" s="82"/>
      <c r="U784" s="82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  <c r="AV784" s="78"/>
      <c r="AW784" s="78"/>
      <c r="AX784" s="78"/>
      <c r="AY784" s="78"/>
      <c r="AZ784" s="78"/>
      <c r="BA784" s="78"/>
      <c r="BB784" s="78"/>
      <c r="BC784" s="78"/>
      <c r="BD784" s="78"/>
      <c r="BE784" s="78"/>
      <c r="BF784" s="78"/>
      <c r="BG784" s="78"/>
      <c r="BH784" s="78"/>
      <c r="BI784" s="78"/>
      <c r="BJ784" s="78"/>
      <c r="BK784" s="78"/>
      <c r="BL784" s="78"/>
      <c r="BM784" s="78"/>
      <c r="BN784" s="78"/>
      <c r="BO784" s="78"/>
      <c r="BP784" s="78"/>
      <c r="BQ784" s="78"/>
      <c r="BR784" s="78"/>
      <c r="BS784" s="78"/>
      <c r="BT784" s="78"/>
      <c r="BU784" s="78"/>
      <c r="BV784" s="78"/>
    </row>
    <row r="785" spans="1:74" s="84" customFormat="1" ht="19">
      <c r="A785" s="78"/>
      <c r="B785" s="79"/>
      <c r="C785" s="80"/>
      <c r="D785" s="78"/>
      <c r="E785" s="78"/>
      <c r="F785" s="78"/>
      <c r="G785" s="78"/>
      <c r="H785" s="78"/>
      <c r="I785" s="78"/>
      <c r="J785" s="78"/>
      <c r="K785" s="78"/>
      <c r="L785" s="81"/>
      <c r="M785" s="82"/>
      <c r="N785" s="81"/>
      <c r="O785" s="78"/>
      <c r="P785" s="83"/>
      <c r="Q785" s="82"/>
      <c r="R785" s="81"/>
      <c r="S785" s="96"/>
      <c r="T785" s="82"/>
      <c r="U785" s="82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  <c r="AX785" s="78"/>
      <c r="AY785" s="78"/>
      <c r="AZ785" s="78"/>
      <c r="BA785" s="78"/>
      <c r="BB785" s="78"/>
      <c r="BC785" s="78"/>
      <c r="BD785" s="78"/>
      <c r="BE785" s="78"/>
      <c r="BF785" s="78"/>
      <c r="BG785" s="78"/>
      <c r="BH785" s="78"/>
      <c r="BI785" s="78"/>
      <c r="BJ785" s="78"/>
      <c r="BK785" s="78"/>
      <c r="BL785" s="78"/>
      <c r="BM785" s="78"/>
      <c r="BN785" s="78"/>
      <c r="BO785" s="78"/>
      <c r="BP785" s="78"/>
      <c r="BQ785" s="78"/>
      <c r="BR785" s="78"/>
      <c r="BS785" s="78"/>
      <c r="BT785" s="78"/>
      <c r="BU785" s="78"/>
      <c r="BV785" s="78"/>
    </row>
    <row r="786" spans="1:74" s="84" customFormat="1" ht="19">
      <c r="A786" s="78"/>
      <c r="B786" s="79"/>
      <c r="C786" s="80"/>
      <c r="D786" s="78"/>
      <c r="E786" s="78"/>
      <c r="F786" s="78"/>
      <c r="G786" s="78"/>
      <c r="H786" s="78"/>
      <c r="I786" s="78"/>
      <c r="J786" s="78"/>
      <c r="K786" s="78"/>
      <c r="L786" s="81"/>
      <c r="M786" s="82"/>
      <c r="N786" s="81"/>
      <c r="O786" s="78"/>
      <c r="P786" s="83"/>
      <c r="Q786" s="82"/>
      <c r="R786" s="81"/>
      <c r="S786" s="96"/>
      <c r="T786" s="82"/>
      <c r="U786" s="82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  <c r="AX786" s="78"/>
      <c r="AY786" s="78"/>
      <c r="AZ786" s="78"/>
      <c r="BA786" s="78"/>
      <c r="BB786" s="78"/>
      <c r="BC786" s="78"/>
      <c r="BD786" s="78"/>
      <c r="BE786" s="78"/>
      <c r="BF786" s="78"/>
      <c r="BG786" s="78"/>
      <c r="BH786" s="78"/>
      <c r="BI786" s="78"/>
      <c r="BJ786" s="78"/>
      <c r="BK786" s="78"/>
      <c r="BL786" s="78"/>
      <c r="BM786" s="78"/>
      <c r="BN786" s="78"/>
      <c r="BO786" s="78"/>
      <c r="BP786" s="78"/>
      <c r="BQ786" s="78"/>
      <c r="BR786" s="78"/>
      <c r="BS786" s="78"/>
      <c r="BT786" s="78"/>
      <c r="BU786" s="78"/>
      <c r="BV786" s="78"/>
    </row>
    <row r="787" spans="1:74" s="84" customFormat="1" ht="19">
      <c r="A787" s="78"/>
      <c r="B787" s="79"/>
      <c r="C787" s="80"/>
      <c r="D787" s="78"/>
      <c r="E787" s="78"/>
      <c r="F787" s="78"/>
      <c r="G787" s="78"/>
      <c r="H787" s="78"/>
      <c r="I787" s="78"/>
      <c r="J787" s="78"/>
      <c r="K787" s="78"/>
      <c r="L787" s="81"/>
      <c r="M787" s="82"/>
      <c r="N787" s="81"/>
      <c r="O787" s="78"/>
      <c r="P787" s="83"/>
      <c r="Q787" s="82"/>
      <c r="R787" s="81"/>
      <c r="S787" s="96"/>
      <c r="T787" s="82"/>
      <c r="U787" s="82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  <c r="AX787" s="78"/>
      <c r="AY787" s="78"/>
      <c r="AZ787" s="78"/>
      <c r="BA787" s="78"/>
      <c r="BB787" s="78"/>
      <c r="BC787" s="78"/>
      <c r="BD787" s="78"/>
      <c r="BE787" s="78"/>
      <c r="BF787" s="78"/>
      <c r="BG787" s="78"/>
      <c r="BH787" s="78"/>
      <c r="BI787" s="78"/>
      <c r="BJ787" s="78"/>
      <c r="BK787" s="78"/>
      <c r="BL787" s="78"/>
      <c r="BM787" s="78"/>
      <c r="BN787" s="78"/>
      <c r="BO787" s="78"/>
      <c r="BP787" s="78"/>
      <c r="BQ787" s="78"/>
      <c r="BR787" s="78"/>
      <c r="BS787" s="78"/>
      <c r="BT787" s="78"/>
      <c r="BU787" s="78"/>
      <c r="BV787" s="78"/>
    </row>
    <row r="788" spans="1:74" s="84" customFormat="1" ht="19">
      <c r="A788" s="78"/>
      <c r="B788" s="79"/>
      <c r="C788" s="80"/>
      <c r="D788" s="78"/>
      <c r="E788" s="78"/>
      <c r="F788" s="78"/>
      <c r="G788" s="78"/>
      <c r="H788" s="78"/>
      <c r="I788" s="78"/>
      <c r="J788" s="78"/>
      <c r="K788" s="78"/>
      <c r="L788" s="81"/>
      <c r="M788" s="82"/>
      <c r="N788" s="81"/>
      <c r="O788" s="78"/>
      <c r="P788" s="83"/>
      <c r="Q788" s="82"/>
      <c r="R788" s="81"/>
      <c r="S788" s="96"/>
      <c r="T788" s="82"/>
      <c r="U788" s="82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  <c r="AX788" s="78"/>
      <c r="AY788" s="78"/>
      <c r="AZ788" s="78"/>
      <c r="BA788" s="78"/>
      <c r="BB788" s="78"/>
      <c r="BC788" s="78"/>
      <c r="BD788" s="78"/>
      <c r="BE788" s="78"/>
      <c r="BF788" s="78"/>
      <c r="BG788" s="78"/>
      <c r="BH788" s="78"/>
      <c r="BI788" s="78"/>
      <c r="BJ788" s="78"/>
      <c r="BK788" s="78"/>
      <c r="BL788" s="78"/>
      <c r="BM788" s="78"/>
      <c r="BN788" s="78"/>
      <c r="BO788" s="78"/>
      <c r="BP788" s="78"/>
      <c r="BQ788" s="78"/>
      <c r="BR788" s="78"/>
      <c r="BS788" s="78"/>
      <c r="BT788" s="78"/>
      <c r="BU788" s="78"/>
      <c r="BV788" s="78"/>
    </row>
    <row r="789" spans="1:74" s="84" customFormat="1" ht="19">
      <c r="A789" s="78"/>
      <c r="B789" s="79"/>
      <c r="C789" s="80"/>
      <c r="D789" s="78"/>
      <c r="E789" s="78"/>
      <c r="F789" s="78"/>
      <c r="G789" s="78"/>
      <c r="H789" s="78"/>
      <c r="I789" s="78"/>
      <c r="J789" s="78"/>
      <c r="K789" s="78"/>
      <c r="L789" s="81"/>
      <c r="M789" s="82"/>
      <c r="N789" s="81"/>
      <c r="O789" s="78"/>
      <c r="P789" s="83"/>
      <c r="Q789" s="82"/>
      <c r="R789" s="81"/>
      <c r="S789" s="96"/>
      <c r="T789" s="82"/>
      <c r="U789" s="82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  <c r="AX789" s="78"/>
      <c r="AY789" s="78"/>
      <c r="AZ789" s="78"/>
      <c r="BA789" s="78"/>
      <c r="BB789" s="78"/>
      <c r="BC789" s="78"/>
      <c r="BD789" s="78"/>
      <c r="BE789" s="78"/>
      <c r="BF789" s="78"/>
      <c r="BG789" s="78"/>
      <c r="BH789" s="78"/>
      <c r="BI789" s="78"/>
      <c r="BJ789" s="78"/>
      <c r="BK789" s="78"/>
      <c r="BL789" s="78"/>
      <c r="BM789" s="78"/>
      <c r="BN789" s="78"/>
      <c r="BO789" s="78"/>
      <c r="BP789" s="78"/>
      <c r="BQ789" s="78"/>
      <c r="BR789" s="78"/>
      <c r="BS789" s="78"/>
      <c r="BT789" s="78"/>
      <c r="BU789" s="78"/>
      <c r="BV789" s="78"/>
    </row>
    <row r="790" spans="1:74" s="84" customFormat="1" ht="19">
      <c r="A790" s="78"/>
      <c r="B790" s="79"/>
      <c r="C790" s="80"/>
      <c r="D790" s="78"/>
      <c r="E790" s="78"/>
      <c r="F790" s="78"/>
      <c r="G790" s="78"/>
      <c r="H790" s="78"/>
      <c r="I790" s="78"/>
      <c r="J790" s="78"/>
      <c r="K790" s="78"/>
      <c r="L790" s="81"/>
      <c r="M790" s="82"/>
      <c r="N790" s="81"/>
      <c r="O790" s="78"/>
      <c r="P790" s="83"/>
      <c r="Q790" s="82"/>
      <c r="R790" s="81"/>
      <c r="S790" s="96"/>
      <c r="T790" s="82"/>
      <c r="U790" s="82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  <c r="AX790" s="78"/>
      <c r="AY790" s="78"/>
      <c r="AZ790" s="78"/>
      <c r="BA790" s="78"/>
      <c r="BB790" s="78"/>
      <c r="BC790" s="78"/>
      <c r="BD790" s="78"/>
      <c r="BE790" s="78"/>
      <c r="BF790" s="78"/>
      <c r="BG790" s="78"/>
      <c r="BH790" s="78"/>
      <c r="BI790" s="78"/>
      <c r="BJ790" s="78"/>
      <c r="BK790" s="78"/>
      <c r="BL790" s="78"/>
      <c r="BM790" s="78"/>
      <c r="BN790" s="78"/>
      <c r="BO790" s="78"/>
      <c r="BP790" s="78"/>
      <c r="BQ790" s="78"/>
      <c r="BR790" s="78"/>
      <c r="BS790" s="78"/>
      <c r="BT790" s="78"/>
      <c r="BU790" s="78"/>
      <c r="BV790" s="78"/>
    </row>
    <row r="791" spans="1:74" s="84" customFormat="1" ht="19">
      <c r="A791" s="78"/>
      <c r="B791" s="79"/>
      <c r="C791" s="80"/>
      <c r="D791" s="78"/>
      <c r="E791" s="78"/>
      <c r="F791" s="78"/>
      <c r="G791" s="78"/>
      <c r="H791" s="78"/>
      <c r="I791" s="78"/>
      <c r="J791" s="78"/>
      <c r="K791" s="78"/>
      <c r="L791" s="81"/>
      <c r="M791" s="82"/>
      <c r="N791" s="81"/>
      <c r="O791" s="78"/>
      <c r="P791" s="83"/>
      <c r="Q791" s="82"/>
      <c r="R791" s="81"/>
      <c r="S791" s="96"/>
      <c r="T791" s="82"/>
      <c r="U791" s="82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  <c r="AX791" s="78"/>
      <c r="AY791" s="78"/>
      <c r="AZ791" s="78"/>
      <c r="BA791" s="78"/>
      <c r="BB791" s="78"/>
      <c r="BC791" s="78"/>
      <c r="BD791" s="78"/>
      <c r="BE791" s="78"/>
      <c r="BF791" s="78"/>
      <c r="BG791" s="78"/>
      <c r="BH791" s="78"/>
      <c r="BI791" s="78"/>
      <c r="BJ791" s="78"/>
      <c r="BK791" s="78"/>
      <c r="BL791" s="78"/>
      <c r="BM791" s="78"/>
      <c r="BN791" s="78"/>
      <c r="BO791" s="78"/>
      <c r="BP791" s="78"/>
      <c r="BQ791" s="78"/>
      <c r="BR791" s="78"/>
      <c r="BS791" s="78"/>
      <c r="BT791" s="78"/>
      <c r="BU791" s="78"/>
      <c r="BV791" s="78"/>
    </row>
    <row r="792" spans="1:74" s="84" customFormat="1" ht="19">
      <c r="A792" s="78"/>
      <c r="B792" s="79"/>
      <c r="C792" s="80"/>
      <c r="D792" s="78"/>
      <c r="E792" s="78"/>
      <c r="F792" s="78"/>
      <c r="G792" s="78"/>
      <c r="H792" s="78"/>
      <c r="I792" s="78"/>
      <c r="J792" s="78"/>
      <c r="K792" s="78"/>
      <c r="L792" s="81"/>
      <c r="M792" s="82"/>
      <c r="N792" s="81"/>
      <c r="O792" s="78"/>
      <c r="P792" s="83"/>
      <c r="Q792" s="82"/>
      <c r="R792" s="81"/>
      <c r="S792" s="96"/>
      <c r="T792" s="82"/>
      <c r="U792" s="82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  <c r="AX792" s="78"/>
      <c r="AY792" s="78"/>
      <c r="AZ792" s="78"/>
      <c r="BA792" s="78"/>
      <c r="BB792" s="78"/>
      <c r="BC792" s="78"/>
      <c r="BD792" s="78"/>
      <c r="BE792" s="78"/>
      <c r="BF792" s="78"/>
      <c r="BG792" s="78"/>
      <c r="BH792" s="78"/>
      <c r="BI792" s="78"/>
      <c r="BJ792" s="78"/>
      <c r="BK792" s="78"/>
      <c r="BL792" s="78"/>
      <c r="BM792" s="78"/>
      <c r="BN792" s="78"/>
      <c r="BO792" s="78"/>
      <c r="BP792" s="78"/>
      <c r="BQ792" s="78"/>
      <c r="BR792" s="78"/>
      <c r="BS792" s="78"/>
      <c r="BT792" s="78"/>
      <c r="BU792" s="78"/>
      <c r="BV792" s="78"/>
    </row>
    <row r="793" spans="1:74" s="84" customFormat="1" ht="19">
      <c r="A793" s="78"/>
      <c r="B793" s="79"/>
      <c r="C793" s="80"/>
      <c r="D793" s="78"/>
      <c r="E793" s="78"/>
      <c r="F793" s="78"/>
      <c r="G793" s="78"/>
      <c r="H793" s="78"/>
      <c r="I793" s="78"/>
      <c r="J793" s="78"/>
      <c r="K793" s="78"/>
      <c r="L793" s="81"/>
      <c r="M793" s="82"/>
      <c r="N793" s="81"/>
      <c r="O793" s="78"/>
      <c r="P793" s="83"/>
      <c r="Q793" s="82"/>
      <c r="R793" s="81"/>
      <c r="S793" s="96"/>
      <c r="T793" s="82"/>
      <c r="U793" s="82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  <c r="AX793" s="78"/>
      <c r="AY793" s="78"/>
      <c r="AZ793" s="78"/>
      <c r="BA793" s="78"/>
      <c r="BB793" s="78"/>
      <c r="BC793" s="78"/>
      <c r="BD793" s="78"/>
      <c r="BE793" s="78"/>
      <c r="BF793" s="78"/>
      <c r="BG793" s="78"/>
      <c r="BH793" s="78"/>
      <c r="BI793" s="78"/>
      <c r="BJ793" s="78"/>
      <c r="BK793" s="78"/>
      <c r="BL793" s="78"/>
      <c r="BM793" s="78"/>
      <c r="BN793" s="78"/>
      <c r="BO793" s="78"/>
      <c r="BP793" s="78"/>
      <c r="BQ793" s="78"/>
      <c r="BR793" s="78"/>
      <c r="BS793" s="78"/>
      <c r="BT793" s="78"/>
      <c r="BU793" s="78"/>
      <c r="BV793" s="78"/>
    </row>
    <row r="794" spans="1:74" s="84" customFormat="1" ht="19">
      <c r="A794" s="78"/>
      <c r="B794" s="79"/>
      <c r="C794" s="80"/>
      <c r="D794" s="78"/>
      <c r="E794" s="78"/>
      <c r="F794" s="78"/>
      <c r="G794" s="78"/>
      <c r="H794" s="78"/>
      <c r="I794" s="78"/>
      <c r="J794" s="78"/>
      <c r="K794" s="78"/>
      <c r="L794" s="81"/>
      <c r="M794" s="82"/>
      <c r="N794" s="81"/>
      <c r="O794" s="78"/>
      <c r="P794" s="83"/>
      <c r="Q794" s="82"/>
      <c r="R794" s="81"/>
      <c r="S794" s="96"/>
      <c r="T794" s="82"/>
      <c r="U794" s="82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  <c r="AX794" s="78"/>
      <c r="AY794" s="78"/>
      <c r="AZ794" s="78"/>
      <c r="BA794" s="78"/>
      <c r="BB794" s="78"/>
      <c r="BC794" s="78"/>
      <c r="BD794" s="78"/>
      <c r="BE794" s="78"/>
      <c r="BF794" s="78"/>
      <c r="BG794" s="78"/>
      <c r="BH794" s="78"/>
      <c r="BI794" s="78"/>
      <c r="BJ794" s="78"/>
      <c r="BK794" s="78"/>
      <c r="BL794" s="78"/>
      <c r="BM794" s="78"/>
      <c r="BN794" s="78"/>
      <c r="BO794" s="78"/>
      <c r="BP794" s="78"/>
      <c r="BQ794" s="78"/>
      <c r="BR794" s="78"/>
      <c r="BS794" s="78"/>
      <c r="BT794" s="78"/>
      <c r="BU794" s="78"/>
      <c r="BV794" s="78"/>
    </row>
    <row r="795" spans="1:74" s="84" customFormat="1" ht="19">
      <c r="A795" s="78"/>
      <c r="B795" s="79"/>
      <c r="C795" s="80"/>
      <c r="D795" s="78"/>
      <c r="E795" s="78"/>
      <c r="F795" s="78"/>
      <c r="G795" s="78"/>
      <c r="H795" s="78"/>
      <c r="I795" s="78"/>
      <c r="J795" s="78"/>
      <c r="K795" s="78"/>
      <c r="L795" s="81"/>
      <c r="M795" s="82"/>
      <c r="N795" s="81"/>
      <c r="O795" s="78"/>
      <c r="P795" s="83"/>
      <c r="Q795" s="82"/>
      <c r="R795" s="81"/>
      <c r="S795" s="96"/>
      <c r="T795" s="82"/>
      <c r="U795" s="82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  <c r="AX795" s="78"/>
      <c r="AY795" s="78"/>
      <c r="AZ795" s="78"/>
      <c r="BA795" s="78"/>
      <c r="BB795" s="78"/>
      <c r="BC795" s="78"/>
      <c r="BD795" s="78"/>
      <c r="BE795" s="78"/>
      <c r="BF795" s="78"/>
      <c r="BG795" s="78"/>
      <c r="BH795" s="78"/>
      <c r="BI795" s="78"/>
      <c r="BJ795" s="78"/>
      <c r="BK795" s="78"/>
      <c r="BL795" s="78"/>
      <c r="BM795" s="78"/>
      <c r="BN795" s="78"/>
      <c r="BO795" s="78"/>
      <c r="BP795" s="78"/>
      <c r="BQ795" s="78"/>
      <c r="BR795" s="78"/>
      <c r="BS795" s="78"/>
      <c r="BT795" s="78"/>
      <c r="BU795" s="78"/>
      <c r="BV795" s="78"/>
    </row>
    <row r="796" spans="1:74" s="84" customFormat="1" ht="19">
      <c r="A796" s="78"/>
      <c r="B796" s="79"/>
      <c r="C796" s="80"/>
      <c r="D796" s="78"/>
      <c r="E796" s="78"/>
      <c r="F796" s="78"/>
      <c r="G796" s="78"/>
      <c r="H796" s="78"/>
      <c r="I796" s="78"/>
      <c r="J796" s="78"/>
      <c r="K796" s="78"/>
      <c r="L796" s="81"/>
      <c r="M796" s="82"/>
      <c r="N796" s="81"/>
      <c r="O796" s="78"/>
      <c r="P796" s="83"/>
      <c r="Q796" s="82"/>
      <c r="R796" s="81"/>
      <c r="S796" s="96"/>
      <c r="T796" s="82"/>
      <c r="U796" s="82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  <c r="AX796" s="78"/>
      <c r="AY796" s="78"/>
      <c r="AZ796" s="78"/>
      <c r="BA796" s="78"/>
      <c r="BB796" s="78"/>
      <c r="BC796" s="78"/>
      <c r="BD796" s="78"/>
      <c r="BE796" s="78"/>
      <c r="BF796" s="78"/>
      <c r="BG796" s="78"/>
      <c r="BH796" s="78"/>
      <c r="BI796" s="78"/>
      <c r="BJ796" s="78"/>
      <c r="BK796" s="78"/>
      <c r="BL796" s="78"/>
      <c r="BM796" s="78"/>
      <c r="BN796" s="78"/>
      <c r="BO796" s="78"/>
      <c r="BP796" s="78"/>
      <c r="BQ796" s="78"/>
      <c r="BR796" s="78"/>
      <c r="BS796" s="78"/>
      <c r="BT796" s="78"/>
      <c r="BU796" s="78"/>
      <c r="BV796" s="78"/>
    </row>
    <row r="797" spans="1:74" s="84" customFormat="1" ht="19">
      <c r="A797" s="78"/>
      <c r="B797" s="79"/>
      <c r="C797" s="80"/>
      <c r="D797" s="78"/>
      <c r="E797" s="78"/>
      <c r="F797" s="78"/>
      <c r="G797" s="78"/>
      <c r="H797" s="78"/>
      <c r="I797" s="78"/>
      <c r="J797" s="78"/>
      <c r="K797" s="78"/>
      <c r="L797" s="81"/>
      <c r="M797" s="82"/>
      <c r="N797" s="81"/>
      <c r="O797" s="78"/>
      <c r="P797" s="83"/>
      <c r="Q797" s="82"/>
      <c r="R797" s="81"/>
      <c r="S797" s="96"/>
      <c r="T797" s="82"/>
      <c r="U797" s="82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  <c r="AX797" s="78"/>
      <c r="AY797" s="78"/>
      <c r="AZ797" s="78"/>
      <c r="BA797" s="78"/>
      <c r="BB797" s="78"/>
      <c r="BC797" s="78"/>
      <c r="BD797" s="78"/>
      <c r="BE797" s="78"/>
      <c r="BF797" s="78"/>
      <c r="BG797" s="78"/>
      <c r="BH797" s="78"/>
      <c r="BI797" s="78"/>
      <c r="BJ797" s="78"/>
      <c r="BK797" s="78"/>
      <c r="BL797" s="78"/>
      <c r="BM797" s="78"/>
      <c r="BN797" s="78"/>
      <c r="BO797" s="78"/>
      <c r="BP797" s="78"/>
      <c r="BQ797" s="78"/>
      <c r="BR797" s="78"/>
      <c r="BS797" s="78"/>
      <c r="BT797" s="78"/>
      <c r="BU797" s="78"/>
      <c r="BV797" s="78"/>
    </row>
    <row r="798" spans="1:74" s="84" customFormat="1" ht="19">
      <c r="A798" s="78"/>
      <c r="B798" s="79"/>
      <c r="C798" s="80"/>
      <c r="D798" s="78"/>
      <c r="E798" s="78"/>
      <c r="F798" s="78"/>
      <c r="G798" s="78"/>
      <c r="H798" s="78"/>
      <c r="I798" s="78"/>
      <c r="J798" s="78"/>
      <c r="K798" s="78"/>
      <c r="L798" s="81"/>
      <c r="M798" s="82"/>
      <c r="N798" s="81"/>
      <c r="O798" s="78"/>
      <c r="P798" s="83"/>
      <c r="Q798" s="82"/>
      <c r="R798" s="81"/>
      <c r="S798" s="96"/>
      <c r="T798" s="82"/>
      <c r="U798" s="82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  <c r="AX798" s="78"/>
      <c r="AY798" s="78"/>
      <c r="AZ798" s="78"/>
      <c r="BA798" s="78"/>
      <c r="BB798" s="78"/>
      <c r="BC798" s="78"/>
      <c r="BD798" s="78"/>
      <c r="BE798" s="78"/>
      <c r="BF798" s="78"/>
      <c r="BG798" s="78"/>
      <c r="BH798" s="78"/>
      <c r="BI798" s="78"/>
      <c r="BJ798" s="78"/>
      <c r="BK798" s="78"/>
      <c r="BL798" s="78"/>
      <c r="BM798" s="78"/>
      <c r="BN798" s="78"/>
      <c r="BO798" s="78"/>
      <c r="BP798" s="78"/>
      <c r="BQ798" s="78"/>
      <c r="BR798" s="78"/>
      <c r="BS798" s="78"/>
      <c r="BT798" s="78"/>
      <c r="BU798" s="78"/>
      <c r="BV798" s="78"/>
    </row>
    <row r="799" spans="1:74" s="84" customFormat="1" ht="19">
      <c r="A799" s="78"/>
      <c r="B799" s="79"/>
      <c r="C799" s="80"/>
      <c r="D799" s="78"/>
      <c r="E799" s="78"/>
      <c r="F799" s="78"/>
      <c r="G799" s="78"/>
      <c r="H799" s="78"/>
      <c r="I799" s="78"/>
      <c r="J799" s="78"/>
      <c r="K799" s="78"/>
      <c r="L799" s="81"/>
      <c r="M799" s="82"/>
      <c r="N799" s="81"/>
      <c r="O799" s="78"/>
      <c r="P799" s="83"/>
      <c r="Q799" s="82"/>
      <c r="R799" s="81"/>
      <c r="S799" s="96"/>
      <c r="T799" s="82"/>
      <c r="U799" s="82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  <c r="AX799" s="78"/>
      <c r="AY799" s="78"/>
      <c r="AZ799" s="78"/>
      <c r="BA799" s="78"/>
      <c r="BB799" s="78"/>
      <c r="BC799" s="78"/>
      <c r="BD799" s="78"/>
      <c r="BE799" s="78"/>
      <c r="BF799" s="78"/>
      <c r="BG799" s="78"/>
      <c r="BH799" s="78"/>
      <c r="BI799" s="78"/>
      <c r="BJ799" s="78"/>
      <c r="BK799" s="78"/>
      <c r="BL799" s="78"/>
      <c r="BM799" s="78"/>
      <c r="BN799" s="78"/>
      <c r="BO799" s="78"/>
      <c r="BP799" s="78"/>
      <c r="BQ799" s="78"/>
      <c r="BR799" s="78"/>
      <c r="BS799" s="78"/>
      <c r="BT799" s="78"/>
      <c r="BU799" s="78"/>
      <c r="BV799" s="78"/>
    </row>
    <row r="800" spans="1:74" s="84" customFormat="1" ht="19">
      <c r="A800" s="78"/>
      <c r="B800" s="79"/>
      <c r="C800" s="80"/>
      <c r="D800" s="78"/>
      <c r="E800" s="78"/>
      <c r="F800" s="78"/>
      <c r="G800" s="78"/>
      <c r="H800" s="78"/>
      <c r="I800" s="78"/>
      <c r="J800" s="78"/>
      <c r="K800" s="78"/>
      <c r="L800" s="81"/>
      <c r="M800" s="82"/>
      <c r="N800" s="81"/>
      <c r="O800" s="78"/>
      <c r="P800" s="83"/>
      <c r="Q800" s="82"/>
      <c r="R800" s="81"/>
      <c r="S800" s="96"/>
      <c r="T800" s="82"/>
      <c r="U800" s="82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  <c r="AX800" s="78"/>
      <c r="AY800" s="78"/>
      <c r="AZ800" s="78"/>
      <c r="BA800" s="78"/>
      <c r="BB800" s="78"/>
      <c r="BC800" s="78"/>
      <c r="BD800" s="78"/>
      <c r="BE800" s="78"/>
      <c r="BF800" s="78"/>
      <c r="BG800" s="78"/>
      <c r="BH800" s="78"/>
      <c r="BI800" s="78"/>
      <c r="BJ800" s="78"/>
      <c r="BK800" s="78"/>
      <c r="BL800" s="78"/>
      <c r="BM800" s="78"/>
      <c r="BN800" s="78"/>
      <c r="BO800" s="78"/>
      <c r="BP800" s="78"/>
      <c r="BQ800" s="78"/>
      <c r="BR800" s="78"/>
      <c r="BS800" s="78"/>
      <c r="BT800" s="78"/>
      <c r="BU800" s="78"/>
      <c r="BV800" s="78"/>
    </row>
    <row r="801" spans="1:74" s="84" customFormat="1" ht="19">
      <c r="A801" s="78"/>
      <c r="B801" s="79"/>
      <c r="C801" s="80"/>
      <c r="D801" s="78"/>
      <c r="E801" s="78"/>
      <c r="F801" s="78"/>
      <c r="G801" s="78"/>
      <c r="H801" s="78"/>
      <c r="I801" s="78"/>
      <c r="J801" s="78"/>
      <c r="K801" s="78"/>
      <c r="L801" s="81"/>
      <c r="M801" s="82"/>
      <c r="N801" s="81"/>
      <c r="O801" s="78"/>
      <c r="P801" s="83"/>
      <c r="Q801" s="82"/>
      <c r="R801" s="81"/>
      <c r="S801" s="96"/>
      <c r="T801" s="82"/>
      <c r="U801" s="82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  <c r="AX801" s="78"/>
      <c r="AY801" s="78"/>
      <c r="AZ801" s="78"/>
      <c r="BA801" s="78"/>
      <c r="BB801" s="78"/>
      <c r="BC801" s="78"/>
      <c r="BD801" s="78"/>
      <c r="BE801" s="78"/>
      <c r="BF801" s="78"/>
      <c r="BG801" s="78"/>
      <c r="BH801" s="78"/>
      <c r="BI801" s="78"/>
      <c r="BJ801" s="78"/>
      <c r="BK801" s="78"/>
      <c r="BL801" s="78"/>
      <c r="BM801" s="78"/>
      <c r="BN801" s="78"/>
      <c r="BO801" s="78"/>
      <c r="BP801" s="78"/>
      <c r="BQ801" s="78"/>
      <c r="BR801" s="78"/>
      <c r="BS801" s="78"/>
      <c r="BT801" s="78"/>
      <c r="BU801" s="78"/>
      <c r="BV801" s="78"/>
    </row>
    <row r="802" spans="1:74" s="84" customFormat="1" ht="19">
      <c r="A802" s="78"/>
      <c r="B802" s="79"/>
      <c r="C802" s="80"/>
      <c r="D802" s="78"/>
      <c r="E802" s="78"/>
      <c r="F802" s="78"/>
      <c r="G802" s="78"/>
      <c r="H802" s="78"/>
      <c r="I802" s="78"/>
      <c r="J802" s="78"/>
      <c r="K802" s="78"/>
      <c r="L802" s="81"/>
      <c r="M802" s="82"/>
      <c r="N802" s="81"/>
      <c r="O802" s="78"/>
      <c r="P802" s="83"/>
      <c r="Q802" s="82"/>
      <c r="R802" s="81"/>
      <c r="S802" s="96"/>
      <c r="T802" s="82"/>
      <c r="U802" s="82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  <c r="AX802" s="78"/>
      <c r="AY802" s="78"/>
      <c r="AZ802" s="78"/>
      <c r="BA802" s="78"/>
      <c r="BB802" s="78"/>
      <c r="BC802" s="78"/>
      <c r="BD802" s="78"/>
      <c r="BE802" s="78"/>
      <c r="BF802" s="78"/>
      <c r="BG802" s="78"/>
      <c r="BH802" s="78"/>
      <c r="BI802" s="78"/>
      <c r="BJ802" s="78"/>
      <c r="BK802" s="78"/>
      <c r="BL802" s="78"/>
      <c r="BM802" s="78"/>
      <c r="BN802" s="78"/>
      <c r="BO802" s="78"/>
      <c r="BP802" s="78"/>
      <c r="BQ802" s="78"/>
      <c r="BR802" s="78"/>
      <c r="BS802" s="78"/>
      <c r="BT802" s="78"/>
      <c r="BU802" s="78"/>
      <c r="BV802" s="78"/>
    </row>
    <row r="803" spans="1:74" s="84" customFormat="1" ht="19">
      <c r="A803" s="78"/>
      <c r="B803" s="79"/>
      <c r="C803" s="80"/>
      <c r="D803" s="78"/>
      <c r="E803" s="78"/>
      <c r="F803" s="78"/>
      <c r="G803" s="78"/>
      <c r="H803" s="78"/>
      <c r="I803" s="78"/>
      <c r="J803" s="78"/>
      <c r="K803" s="78"/>
      <c r="L803" s="81"/>
      <c r="M803" s="82"/>
      <c r="N803" s="81"/>
      <c r="O803" s="78"/>
      <c r="P803" s="83"/>
      <c r="Q803" s="82"/>
      <c r="R803" s="81"/>
      <c r="S803" s="96"/>
      <c r="T803" s="82"/>
      <c r="U803" s="82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  <c r="AX803" s="78"/>
      <c r="AY803" s="78"/>
      <c r="AZ803" s="78"/>
      <c r="BA803" s="78"/>
      <c r="BB803" s="78"/>
      <c r="BC803" s="78"/>
      <c r="BD803" s="78"/>
      <c r="BE803" s="78"/>
      <c r="BF803" s="78"/>
      <c r="BG803" s="78"/>
      <c r="BH803" s="78"/>
      <c r="BI803" s="78"/>
      <c r="BJ803" s="78"/>
      <c r="BK803" s="78"/>
      <c r="BL803" s="78"/>
      <c r="BM803" s="78"/>
      <c r="BN803" s="78"/>
      <c r="BO803" s="78"/>
      <c r="BP803" s="78"/>
      <c r="BQ803" s="78"/>
      <c r="BR803" s="78"/>
      <c r="BS803" s="78"/>
      <c r="BT803" s="78"/>
      <c r="BU803" s="78"/>
      <c r="BV803" s="78"/>
    </row>
    <row r="804" spans="1:74" s="84" customFormat="1" ht="19">
      <c r="A804" s="78"/>
      <c r="B804" s="79"/>
      <c r="C804" s="80"/>
      <c r="D804" s="78"/>
      <c r="E804" s="78"/>
      <c r="F804" s="78"/>
      <c r="G804" s="78"/>
      <c r="H804" s="78"/>
      <c r="I804" s="78"/>
      <c r="J804" s="78"/>
      <c r="K804" s="78"/>
      <c r="L804" s="81"/>
      <c r="M804" s="82"/>
      <c r="N804" s="81"/>
      <c r="O804" s="78"/>
      <c r="P804" s="83"/>
      <c r="Q804" s="82"/>
      <c r="R804" s="81"/>
      <c r="S804" s="96"/>
      <c r="T804" s="82"/>
      <c r="U804" s="82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  <c r="AX804" s="78"/>
      <c r="AY804" s="78"/>
      <c r="AZ804" s="78"/>
      <c r="BA804" s="78"/>
      <c r="BB804" s="78"/>
      <c r="BC804" s="78"/>
      <c r="BD804" s="78"/>
      <c r="BE804" s="78"/>
      <c r="BF804" s="78"/>
      <c r="BG804" s="78"/>
      <c r="BH804" s="78"/>
      <c r="BI804" s="78"/>
      <c r="BJ804" s="78"/>
      <c r="BK804" s="78"/>
      <c r="BL804" s="78"/>
      <c r="BM804" s="78"/>
      <c r="BN804" s="78"/>
      <c r="BO804" s="78"/>
      <c r="BP804" s="78"/>
      <c r="BQ804" s="78"/>
      <c r="BR804" s="78"/>
      <c r="BS804" s="78"/>
      <c r="BT804" s="78"/>
      <c r="BU804" s="78"/>
      <c r="BV804" s="78"/>
    </row>
    <row r="805" spans="1:74" s="84" customFormat="1" ht="19">
      <c r="A805" s="78"/>
      <c r="B805" s="79"/>
      <c r="C805" s="80"/>
      <c r="D805" s="78"/>
      <c r="E805" s="78"/>
      <c r="F805" s="78"/>
      <c r="G805" s="78"/>
      <c r="H805" s="78"/>
      <c r="I805" s="78"/>
      <c r="J805" s="78"/>
      <c r="K805" s="78"/>
      <c r="L805" s="81"/>
      <c r="M805" s="82"/>
      <c r="N805" s="81"/>
      <c r="O805" s="78"/>
      <c r="P805" s="83"/>
      <c r="Q805" s="82"/>
      <c r="R805" s="81"/>
      <c r="S805" s="96"/>
      <c r="T805" s="82"/>
      <c r="U805" s="82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  <c r="AX805" s="78"/>
      <c r="AY805" s="78"/>
      <c r="AZ805" s="78"/>
      <c r="BA805" s="78"/>
      <c r="BB805" s="78"/>
      <c r="BC805" s="78"/>
      <c r="BD805" s="78"/>
      <c r="BE805" s="78"/>
      <c r="BF805" s="78"/>
      <c r="BG805" s="78"/>
      <c r="BH805" s="78"/>
      <c r="BI805" s="78"/>
      <c r="BJ805" s="78"/>
      <c r="BK805" s="78"/>
      <c r="BL805" s="78"/>
      <c r="BM805" s="78"/>
      <c r="BN805" s="78"/>
      <c r="BO805" s="78"/>
      <c r="BP805" s="78"/>
      <c r="BQ805" s="78"/>
      <c r="BR805" s="78"/>
      <c r="BS805" s="78"/>
      <c r="BT805" s="78"/>
      <c r="BU805" s="78"/>
      <c r="BV805" s="78"/>
    </row>
    <row r="806" spans="1:74" s="84" customFormat="1" ht="19">
      <c r="A806" s="78"/>
      <c r="B806" s="79"/>
      <c r="C806" s="80"/>
      <c r="D806" s="78"/>
      <c r="E806" s="78"/>
      <c r="F806" s="78"/>
      <c r="G806" s="78"/>
      <c r="H806" s="78"/>
      <c r="I806" s="78"/>
      <c r="J806" s="78"/>
      <c r="K806" s="78"/>
      <c r="L806" s="81"/>
      <c r="M806" s="82"/>
      <c r="N806" s="81"/>
      <c r="O806" s="78"/>
      <c r="P806" s="83"/>
      <c r="Q806" s="82"/>
      <c r="R806" s="81"/>
      <c r="S806" s="96"/>
      <c r="T806" s="82"/>
      <c r="U806" s="82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  <c r="AX806" s="78"/>
      <c r="AY806" s="78"/>
      <c r="AZ806" s="78"/>
      <c r="BA806" s="78"/>
      <c r="BB806" s="78"/>
      <c r="BC806" s="78"/>
      <c r="BD806" s="78"/>
      <c r="BE806" s="78"/>
      <c r="BF806" s="78"/>
      <c r="BG806" s="78"/>
      <c r="BH806" s="78"/>
      <c r="BI806" s="78"/>
      <c r="BJ806" s="78"/>
      <c r="BK806" s="78"/>
      <c r="BL806" s="78"/>
      <c r="BM806" s="78"/>
      <c r="BN806" s="78"/>
      <c r="BO806" s="78"/>
      <c r="BP806" s="78"/>
      <c r="BQ806" s="78"/>
      <c r="BR806" s="78"/>
      <c r="BS806" s="78"/>
      <c r="BT806" s="78"/>
      <c r="BU806" s="78"/>
      <c r="BV806" s="78"/>
    </row>
    <row r="807" spans="1:74" s="84" customFormat="1" ht="19">
      <c r="A807" s="78"/>
      <c r="B807" s="79"/>
      <c r="C807" s="80"/>
      <c r="D807" s="78"/>
      <c r="E807" s="78"/>
      <c r="F807" s="78"/>
      <c r="G807" s="78"/>
      <c r="H807" s="78"/>
      <c r="I807" s="78"/>
      <c r="J807" s="78"/>
      <c r="K807" s="78"/>
      <c r="L807" s="81"/>
      <c r="M807" s="82"/>
      <c r="N807" s="81"/>
      <c r="O807" s="78"/>
      <c r="P807" s="83"/>
      <c r="Q807" s="82"/>
      <c r="R807" s="81"/>
      <c r="S807" s="96"/>
      <c r="T807" s="82"/>
      <c r="U807" s="82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  <c r="AX807" s="78"/>
      <c r="AY807" s="78"/>
      <c r="AZ807" s="78"/>
      <c r="BA807" s="78"/>
      <c r="BB807" s="78"/>
      <c r="BC807" s="78"/>
      <c r="BD807" s="78"/>
      <c r="BE807" s="78"/>
      <c r="BF807" s="78"/>
      <c r="BG807" s="78"/>
      <c r="BH807" s="78"/>
      <c r="BI807" s="78"/>
      <c r="BJ807" s="78"/>
      <c r="BK807" s="78"/>
      <c r="BL807" s="78"/>
      <c r="BM807" s="78"/>
      <c r="BN807" s="78"/>
      <c r="BO807" s="78"/>
      <c r="BP807" s="78"/>
      <c r="BQ807" s="78"/>
      <c r="BR807" s="78"/>
      <c r="BS807" s="78"/>
      <c r="BT807" s="78"/>
      <c r="BU807" s="78"/>
      <c r="BV807" s="78"/>
    </row>
    <row r="808" spans="1:74" s="84" customFormat="1" ht="19">
      <c r="A808" s="78"/>
      <c r="B808" s="79"/>
      <c r="C808" s="80"/>
      <c r="D808" s="78"/>
      <c r="E808" s="78"/>
      <c r="F808" s="78"/>
      <c r="G808" s="78"/>
      <c r="H808" s="78"/>
      <c r="I808" s="78"/>
      <c r="J808" s="78"/>
      <c r="K808" s="78"/>
      <c r="L808" s="81"/>
      <c r="M808" s="82"/>
      <c r="N808" s="81"/>
      <c r="O808" s="78"/>
      <c r="P808" s="83"/>
      <c r="Q808" s="82"/>
      <c r="R808" s="81"/>
      <c r="S808" s="96"/>
      <c r="T808" s="82"/>
      <c r="U808" s="82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  <c r="AX808" s="78"/>
      <c r="AY808" s="78"/>
      <c r="AZ808" s="78"/>
      <c r="BA808" s="78"/>
      <c r="BB808" s="78"/>
      <c r="BC808" s="78"/>
      <c r="BD808" s="78"/>
      <c r="BE808" s="78"/>
      <c r="BF808" s="78"/>
      <c r="BG808" s="78"/>
      <c r="BH808" s="78"/>
      <c r="BI808" s="78"/>
      <c r="BJ808" s="78"/>
      <c r="BK808" s="78"/>
      <c r="BL808" s="78"/>
      <c r="BM808" s="78"/>
      <c r="BN808" s="78"/>
      <c r="BO808" s="78"/>
      <c r="BP808" s="78"/>
      <c r="BQ808" s="78"/>
      <c r="BR808" s="78"/>
      <c r="BS808" s="78"/>
      <c r="BT808" s="78"/>
      <c r="BU808" s="78"/>
      <c r="BV808" s="78"/>
    </row>
    <row r="809" spans="1:74" s="84" customFormat="1" ht="19">
      <c r="A809" s="78"/>
      <c r="B809" s="79"/>
      <c r="C809" s="80"/>
      <c r="D809" s="78"/>
      <c r="E809" s="78"/>
      <c r="F809" s="78"/>
      <c r="G809" s="78"/>
      <c r="H809" s="78"/>
      <c r="I809" s="78"/>
      <c r="J809" s="78"/>
      <c r="K809" s="78"/>
      <c r="L809" s="81"/>
      <c r="M809" s="82"/>
      <c r="N809" s="81"/>
      <c r="O809" s="78"/>
      <c r="P809" s="83"/>
      <c r="Q809" s="82"/>
      <c r="R809" s="81"/>
      <c r="S809" s="96"/>
      <c r="T809" s="82"/>
      <c r="U809" s="82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  <c r="AX809" s="78"/>
      <c r="AY809" s="78"/>
      <c r="AZ809" s="78"/>
      <c r="BA809" s="78"/>
      <c r="BB809" s="78"/>
      <c r="BC809" s="78"/>
      <c r="BD809" s="78"/>
      <c r="BE809" s="78"/>
      <c r="BF809" s="78"/>
      <c r="BG809" s="78"/>
      <c r="BH809" s="78"/>
      <c r="BI809" s="78"/>
      <c r="BJ809" s="78"/>
      <c r="BK809" s="78"/>
      <c r="BL809" s="78"/>
      <c r="BM809" s="78"/>
      <c r="BN809" s="78"/>
      <c r="BO809" s="78"/>
      <c r="BP809" s="78"/>
      <c r="BQ809" s="78"/>
      <c r="BR809" s="78"/>
      <c r="BS809" s="78"/>
      <c r="BT809" s="78"/>
      <c r="BU809" s="78"/>
      <c r="BV809" s="78"/>
    </row>
    <row r="810" spans="1:74" s="84" customFormat="1" ht="19">
      <c r="A810" s="78"/>
      <c r="B810" s="79"/>
      <c r="C810" s="80"/>
      <c r="D810" s="78"/>
      <c r="E810" s="78"/>
      <c r="F810" s="78"/>
      <c r="G810" s="78"/>
      <c r="H810" s="78"/>
      <c r="I810" s="78"/>
      <c r="J810" s="78"/>
      <c r="K810" s="78"/>
      <c r="L810" s="81"/>
      <c r="M810" s="82"/>
      <c r="N810" s="81"/>
      <c r="O810" s="78"/>
      <c r="P810" s="83"/>
      <c r="Q810" s="82"/>
      <c r="R810" s="81"/>
      <c r="S810" s="96"/>
      <c r="T810" s="82"/>
      <c r="U810" s="82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  <c r="AX810" s="78"/>
      <c r="AY810" s="78"/>
      <c r="AZ810" s="78"/>
      <c r="BA810" s="78"/>
      <c r="BB810" s="78"/>
      <c r="BC810" s="78"/>
      <c r="BD810" s="78"/>
      <c r="BE810" s="78"/>
      <c r="BF810" s="78"/>
      <c r="BG810" s="78"/>
      <c r="BH810" s="78"/>
      <c r="BI810" s="78"/>
      <c r="BJ810" s="78"/>
      <c r="BK810" s="78"/>
      <c r="BL810" s="78"/>
      <c r="BM810" s="78"/>
      <c r="BN810" s="78"/>
      <c r="BO810" s="78"/>
      <c r="BP810" s="78"/>
      <c r="BQ810" s="78"/>
      <c r="BR810" s="78"/>
      <c r="BS810" s="78"/>
      <c r="BT810" s="78"/>
      <c r="BU810" s="78"/>
      <c r="BV810" s="78"/>
    </row>
    <row r="811" spans="1:74" s="84" customFormat="1" ht="19">
      <c r="A811" s="78"/>
      <c r="B811" s="79"/>
      <c r="C811" s="80"/>
      <c r="D811" s="78"/>
      <c r="E811" s="78"/>
      <c r="F811" s="78"/>
      <c r="G811" s="78"/>
      <c r="H811" s="78"/>
      <c r="I811" s="78"/>
      <c r="J811" s="78"/>
      <c r="K811" s="78"/>
      <c r="L811" s="81"/>
      <c r="M811" s="82"/>
      <c r="N811" s="81"/>
      <c r="O811" s="78"/>
      <c r="P811" s="83"/>
      <c r="Q811" s="82"/>
      <c r="R811" s="81"/>
      <c r="S811" s="96"/>
      <c r="T811" s="82"/>
      <c r="U811" s="82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  <c r="AX811" s="78"/>
      <c r="AY811" s="78"/>
      <c r="AZ811" s="78"/>
      <c r="BA811" s="78"/>
      <c r="BB811" s="78"/>
      <c r="BC811" s="78"/>
      <c r="BD811" s="78"/>
      <c r="BE811" s="78"/>
      <c r="BF811" s="78"/>
      <c r="BG811" s="78"/>
      <c r="BH811" s="78"/>
      <c r="BI811" s="78"/>
      <c r="BJ811" s="78"/>
      <c r="BK811" s="78"/>
      <c r="BL811" s="78"/>
      <c r="BM811" s="78"/>
      <c r="BN811" s="78"/>
      <c r="BO811" s="78"/>
      <c r="BP811" s="78"/>
      <c r="BQ811" s="78"/>
      <c r="BR811" s="78"/>
      <c r="BS811" s="78"/>
      <c r="BT811" s="78"/>
      <c r="BU811" s="78"/>
      <c r="BV811" s="78"/>
    </row>
    <row r="812" spans="1:74" s="84" customFormat="1" ht="19">
      <c r="A812" s="78"/>
      <c r="B812" s="79"/>
      <c r="C812" s="80"/>
      <c r="D812" s="78"/>
      <c r="E812" s="78"/>
      <c r="F812" s="78"/>
      <c r="G812" s="78"/>
      <c r="H812" s="78"/>
      <c r="I812" s="78"/>
      <c r="J812" s="78"/>
      <c r="K812" s="78"/>
      <c r="L812" s="81"/>
      <c r="M812" s="82"/>
      <c r="N812" s="81"/>
      <c r="O812" s="78"/>
      <c r="P812" s="83"/>
      <c r="Q812" s="82"/>
      <c r="R812" s="81"/>
      <c r="S812" s="96"/>
      <c r="T812" s="82"/>
      <c r="U812" s="82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  <c r="AX812" s="78"/>
      <c r="AY812" s="78"/>
      <c r="AZ812" s="78"/>
      <c r="BA812" s="78"/>
      <c r="BB812" s="78"/>
      <c r="BC812" s="78"/>
      <c r="BD812" s="78"/>
      <c r="BE812" s="78"/>
      <c r="BF812" s="78"/>
      <c r="BG812" s="78"/>
      <c r="BH812" s="78"/>
      <c r="BI812" s="78"/>
      <c r="BJ812" s="78"/>
      <c r="BK812" s="78"/>
      <c r="BL812" s="78"/>
      <c r="BM812" s="78"/>
      <c r="BN812" s="78"/>
      <c r="BO812" s="78"/>
      <c r="BP812" s="78"/>
      <c r="BQ812" s="78"/>
      <c r="BR812" s="78"/>
      <c r="BS812" s="78"/>
      <c r="BT812" s="78"/>
      <c r="BU812" s="78"/>
      <c r="BV812" s="78"/>
    </row>
    <row r="813" spans="1:74" s="84" customFormat="1" ht="19">
      <c r="A813" s="78"/>
      <c r="B813" s="79"/>
      <c r="C813" s="80"/>
      <c r="D813" s="78"/>
      <c r="E813" s="78"/>
      <c r="F813" s="78"/>
      <c r="G813" s="78"/>
      <c r="H813" s="78"/>
      <c r="I813" s="78"/>
      <c r="J813" s="78"/>
      <c r="K813" s="78"/>
      <c r="L813" s="81"/>
      <c r="M813" s="82"/>
      <c r="N813" s="81"/>
      <c r="O813" s="78"/>
      <c r="P813" s="83"/>
      <c r="Q813" s="82"/>
      <c r="R813" s="81"/>
      <c r="S813" s="96"/>
      <c r="T813" s="82"/>
      <c r="U813" s="82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  <c r="AX813" s="78"/>
      <c r="AY813" s="78"/>
      <c r="AZ813" s="78"/>
      <c r="BA813" s="78"/>
      <c r="BB813" s="78"/>
      <c r="BC813" s="78"/>
      <c r="BD813" s="78"/>
      <c r="BE813" s="78"/>
      <c r="BF813" s="78"/>
      <c r="BG813" s="78"/>
      <c r="BH813" s="78"/>
      <c r="BI813" s="78"/>
      <c r="BJ813" s="78"/>
      <c r="BK813" s="78"/>
      <c r="BL813" s="78"/>
      <c r="BM813" s="78"/>
      <c r="BN813" s="78"/>
      <c r="BO813" s="78"/>
      <c r="BP813" s="78"/>
      <c r="BQ813" s="78"/>
      <c r="BR813" s="78"/>
      <c r="BS813" s="78"/>
      <c r="BT813" s="78"/>
      <c r="BU813" s="78"/>
      <c r="BV813" s="78"/>
    </row>
    <row r="814" spans="1:74" s="84" customFormat="1" ht="19">
      <c r="A814" s="78"/>
      <c r="B814" s="79"/>
      <c r="C814" s="80"/>
      <c r="D814" s="78"/>
      <c r="E814" s="78"/>
      <c r="F814" s="78"/>
      <c r="G814" s="78"/>
      <c r="H814" s="78"/>
      <c r="I814" s="78"/>
      <c r="J814" s="78"/>
      <c r="K814" s="78"/>
      <c r="L814" s="81"/>
      <c r="M814" s="82"/>
      <c r="N814" s="81"/>
      <c r="O814" s="78"/>
      <c r="P814" s="83"/>
      <c r="Q814" s="82"/>
      <c r="R814" s="81"/>
      <c r="S814" s="96"/>
      <c r="T814" s="82"/>
      <c r="U814" s="82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  <c r="AX814" s="78"/>
      <c r="AY814" s="78"/>
      <c r="AZ814" s="78"/>
      <c r="BA814" s="78"/>
      <c r="BB814" s="78"/>
      <c r="BC814" s="78"/>
      <c r="BD814" s="78"/>
      <c r="BE814" s="78"/>
      <c r="BF814" s="78"/>
      <c r="BG814" s="78"/>
      <c r="BH814" s="78"/>
      <c r="BI814" s="78"/>
      <c r="BJ814" s="78"/>
      <c r="BK814" s="78"/>
      <c r="BL814" s="78"/>
      <c r="BM814" s="78"/>
      <c r="BN814" s="78"/>
      <c r="BO814" s="78"/>
      <c r="BP814" s="78"/>
      <c r="BQ814" s="78"/>
      <c r="BR814" s="78"/>
      <c r="BS814" s="78"/>
      <c r="BT814" s="78"/>
      <c r="BU814" s="78"/>
      <c r="BV814" s="78"/>
    </row>
    <row r="815" spans="1:74" s="84" customFormat="1" ht="19">
      <c r="A815" s="78"/>
      <c r="B815" s="79"/>
      <c r="C815" s="80"/>
      <c r="D815" s="78"/>
      <c r="E815" s="78"/>
      <c r="F815" s="78"/>
      <c r="G815" s="78"/>
      <c r="H815" s="78"/>
      <c r="I815" s="78"/>
      <c r="J815" s="78"/>
      <c r="K815" s="78"/>
      <c r="L815" s="81"/>
      <c r="M815" s="82"/>
      <c r="N815" s="81"/>
      <c r="O815" s="78"/>
      <c r="P815" s="83"/>
      <c r="Q815" s="82"/>
      <c r="R815" s="81"/>
      <c r="S815" s="96"/>
      <c r="T815" s="82"/>
      <c r="U815" s="82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  <c r="AX815" s="78"/>
      <c r="AY815" s="78"/>
      <c r="AZ815" s="78"/>
      <c r="BA815" s="78"/>
      <c r="BB815" s="78"/>
      <c r="BC815" s="78"/>
      <c r="BD815" s="78"/>
      <c r="BE815" s="78"/>
      <c r="BF815" s="78"/>
      <c r="BG815" s="78"/>
      <c r="BH815" s="78"/>
      <c r="BI815" s="78"/>
      <c r="BJ815" s="78"/>
      <c r="BK815" s="78"/>
      <c r="BL815" s="78"/>
      <c r="BM815" s="78"/>
      <c r="BN815" s="78"/>
      <c r="BO815" s="78"/>
      <c r="BP815" s="78"/>
      <c r="BQ815" s="78"/>
      <c r="BR815" s="78"/>
      <c r="BS815" s="78"/>
      <c r="BT815" s="78"/>
      <c r="BU815" s="78"/>
      <c r="BV815" s="78"/>
    </row>
    <row r="816" spans="1:74" s="84" customFormat="1" ht="19">
      <c r="A816" s="78"/>
      <c r="B816" s="79"/>
      <c r="C816" s="80"/>
      <c r="D816" s="78"/>
      <c r="E816" s="78"/>
      <c r="F816" s="78"/>
      <c r="G816" s="78"/>
      <c r="H816" s="78"/>
      <c r="I816" s="78"/>
      <c r="J816" s="78"/>
      <c r="K816" s="78"/>
      <c r="L816" s="81"/>
      <c r="M816" s="82"/>
      <c r="N816" s="81"/>
      <c r="O816" s="78"/>
      <c r="P816" s="83"/>
      <c r="Q816" s="82"/>
      <c r="R816" s="81"/>
      <c r="S816" s="96"/>
      <c r="T816" s="82"/>
      <c r="U816" s="82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  <c r="AX816" s="78"/>
      <c r="AY816" s="78"/>
      <c r="AZ816" s="78"/>
      <c r="BA816" s="78"/>
      <c r="BB816" s="78"/>
      <c r="BC816" s="78"/>
      <c r="BD816" s="78"/>
      <c r="BE816" s="78"/>
      <c r="BF816" s="78"/>
      <c r="BG816" s="78"/>
      <c r="BH816" s="78"/>
      <c r="BI816" s="78"/>
      <c r="BJ816" s="78"/>
      <c r="BK816" s="78"/>
      <c r="BL816" s="78"/>
      <c r="BM816" s="78"/>
      <c r="BN816" s="78"/>
      <c r="BO816" s="78"/>
      <c r="BP816" s="78"/>
      <c r="BQ816" s="78"/>
      <c r="BR816" s="78"/>
      <c r="BS816" s="78"/>
      <c r="BT816" s="78"/>
      <c r="BU816" s="78"/>
      <c r="BV816" s="78"/>
    </row>
    <row r="817" spans="1:74" s="84" customFormat="1" ht="19">
      <c r="A817" s="78"/>
      <c r="B817" s="79"/>
      <c r="C817" s="80"/>
      <c r="D817" s="78"/>
      <c r="E817" s="78"/>
      <c r="F817" s="78"/>
      <c r="G817" s="78"/>
      <c r="H817" s="78"/>
      <c r="I817" s="78"/>
      <c r="J817" s="78"/>
      <c r="K817" s="78"/>
      <c r="L817" s="81"/>
      <c r="M817" s="82"/>
      <c r="N817" s="81"/>
      <c r="O817" s="78"/>
      <c r="P817" s="83"/>
      <c r="Q817" s="82"/>
      <c r="R817" s="81"/>
      <c r="S817" s="96"/>
      <c r="T817" s="82"/>
      <c r="U817" s="82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  <c r="AX817" s="78"/>
      <c r="AY817" s="78"/>
      <c r="AZ817" s="78"/>
      <c r="BA817" s="78"/>
      <c r="BB817" s="78"/>
      <c r="BC817" s="78"/>
      <c r="BD817" s="78"/>
      <c r="BE817" s="78"/>
      <c r="BF817" s="78"/>
      <c r="BG817" s="78"/>
      <c r="BH817" s="78"/>
      <c r="BI817" s="78"/>
      <c r="BJ817" s="78"/>
      <c r="BK817" s="78"/>
      <c r="BL817" s="78"/>
      <c r="BM817" s="78"/>
      <c r="BN817" s="78"/>
      <c r="BO817" s="78"/>
      <c r="BP817" s="78"/>
      <c r="BQ817" s="78"/>
      <c r="BR817" s="78"/>
      <c r="BS817" s="78"/>
      <c r="BT817" s="78"/>
      <c r="BU817" s="78"/>
      <c r="BV817" s="78"/>
    </row>
    <row r="818" spans="1:74" s="84" customFormat="1" ht="19">
      <c r="A818" s="78"/>
      <c r="B818" s="79"/>
      <c r="C818" s="80"/>
      <c r="D818" s="78"/>
      <c r="E818" s="78"/>
      <c r="F818" s="78"/>
      <c r="G818" s="78"/>
      <c r="H818" s="78"/>
      <c r="I818" s="78"/>
      <c r="J818" s="78"/>
      <c r="K818" s="78"/>
      <c r="L818" s="81"/>
      <c r="M818" s="82"/>
      <c r="N818" s="81"/>
      <c r="O818" s="78"/>
      <c r="P818" s="83"/>
      <c r="Q818" s="82"/>
      <c r="R818" s="81"/>
      <c r="S818" s="96"/>
      <c r="T818" s="82"/>
      <c r="U818" s="82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/>
      <c r="AZ818" s="78"/>
      <c r="BA818" s="78"/>
      <c r="BB818" s="78"/>
      <c r="BC818" s="78"/>
      <c r="BD818" s="78"/>
      <c r="BE818" s="78"/>
      <c r="BF818" s="78"/>
      <c r="BG818" s="78"/>
      <c r="BH818" s="78"/>
      <c r="BI818" s="78"/>
      <c r="BJ818" s="78"/>
      <c r="BK818" s="78"/>
      <c r="BL818" s="78"/>
      <c r="BM818" s="78"/>
      <c r="BN818" s="78"/>
      <c r="BO818" s="78"/>
      <c r="BP818" s="78"/>
      <c r="BQ818" s="78"/>
      <c r="BR818" s="78"/>
      <c r="BS818" s="78"/>
      <c r="BT818" s="78"/>
      <c r="BU818" s="78"/>
      <c r="BV818" s="78"/>
    </row>
    <row r="819" spans="1:74" s="84" customFormat="1" ht="19">
      <c r="A819" s="78"/>
      <c r="B819" s="79"/>
      <c r="C819" s="80"/>
      <c r="D819" s="78"/>
      <c r="E819" s="78"/>
      <c r="F819" s="78"/>
      <c r="G819" s="78"/>
      <c r="H819" s="78"/>
      <c r="I819" s="78"/>
      <c r="J819" s="78"/>
      <c r="K819" s="78"/>
      <c r="L819" s="81"/>
      <c r="M819" s="82"/>
      <c r="N819" s="81"/>
      <c r="O819" s="78"/>
      <c r="P819" s="83"/>
      <c r="Q819" s="82"/>
      <c r="R819" s="81"/>
      <c r="S819" s="96"/>
      <c r="T819" s="82"/>
      <c r="U819" s="82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  <c r="AX819" s="78"/>
      <c r="AY819" s="78"/>
      <c r="AZ819" s="78"/>
      <c r="BA819" s="78"/>
      <c r="BB819" s="78"/>
      <c r="BC819" s="78"/>
      <c r="BD819" s="78"/>
      <c r="BE819" s="78"/>
      <c r="BF819" s="78"/>
      <c r="BG819" s="78"/>
      <c r="BH819" s="78"/>
      <c r="BI819" s="78"/>
      <c r="BJ819" s="78"/>
      <c r="BK819" s="78"/>
      <c r="BL819" s="78"/>
      <c r="BM819" s="78"/>
      <c r="BN819" s="78"/>
      <c r="BO819" s="78"/>
      <c r="BP819" s="78"/>
      <c r="BQ819" s="78"/>
      <c r="BR819" s="78"/>
      <c r="BS819" s="78"/>
      <c r="BT819" s="78"/>
      <c r="BU819" s="78"/>
      <c r="BV819" s="78"/>
    </row>
    <row r="820" spans="1:74" s="84" customFormat="1" ht="19">
      <c r="A820" s="78"/>
      <c r="B820" s="79"/>
      <c r="C820" s="80"/>
      <c r="D820" s="78"/>
      <c r="E820" s="78"/>
      <c r="F820" s="78"/>
      <c r="G820" s="78"/>
      <c r="H820" s="78"/>
      <c r="I820" s="78"/>
      <c r="J820" s="78"/>
      <c r="K820" s="78"/>
      <c r="L820" s="81"/>
      <c r="M820" s="82"/>
      <c r="N820" s="81"/>
      <c r="O820" s="78"/>
      <c r="P820" s="83"/>
      <c r="Q820" s="82"/>
      <c r="R820" s="81"/>
      <c r="S820" s="96"/>
      <c r="T820" s="82"/>
      <c r="U820" s="82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  <c r="AX820" s="78"/>
      <c r="AY820" s="78"/>
      <c r="AZ820" s="78"/>
      <c r="BA820" s="78"/>
      <c r="BB820" s="78"/>
      <c r="BC820" s="78"/>
      <c r="BD820" s="78"/>
      <c r="BE820" s="78"/>
      <c r="BF820" s="78"/>
      <c r="BG820" s="78"/>
      <c r="BH820" s="78"/>
      <c r="BI820" s="78"/>
      <c r="BJ820" s="78"/>
      <c r="BK820" s="78"/>
      <c r="BL820" s="78"/>
      <c r="BM820" s="78"/>
      <c r="BN820" s="78"/>
      <c r="BO820" s="78"/>
      <c r="BP820" s="78"/>
      <c r="BQ820" s="78"/>
      <c r="BR820" s="78"/>
      <c r="BS820" s="78"/>
      <c r="BT820" s="78"/>
      <c r="BU820" s="78"/>
      <c r="BV820" s="78"/>
    </row>
    <row r="821" spans="1:74" s="84" customFormat="1" ht="19">
      <c r="A821" s="78"/>
      <c r="B821" s="79"/>
      <c r="C821" s="80"/>
      <c r="D821" s="78"/>
      <c r="E821" s="78"/>
      <c r="F821" s="78"/>
      <c r="G821" s="78"/>
      <c r="H821" s="78"/>
      <c r="I821" s="78"/>
      <c r="J821" s="78"/>
      <c r="K821" s="78"/>
      <c r="L821" s="81"/>
      <c r="M821" s="82"/>
      <c r="N821" s="81"/>
      <c r="O821" s="78"/>
      <c r="P821" s="83"/>
      <c r="Q821" s="82"/>
      <c r="R821" s="81"/>
      <c r="S821" s="96"/>
      <c r="T821" s="82"/>
      <c r="U821" s="82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  <c r="BM821" s="78"/>
      <c r="BN821" s="78"/>
      <c r="BO821" s="78"/>
      <c r="BP821" s="78"/>
      <c r="BQ821" s="78"/>
      <c r="BR821" s="78"/>
      <c r="BS821" s="78"/>
      <c r="BT821" s="78"/>
      <c r="BU821" s="78"/>
      <c r="BV821" s="78"/>
    </row>
    <row r="822" spans="1:74" s="84" customFormat="1" ht="19">
      <c r="A822" s="78"/>
      <c r="B822" s="79"/>
      <c r="C822" s="80"/>
      <c r="D822" s="78"/>
      <c r="E822" s="78"/>
      <c r="F822" s="78"/>
      <c r="G822" s="78"/>
      <c r="H822" s="78"/>
      <c r="I822" s="78"/>
      <c r="J822" s="78"/>
      <c r="K822" s="78"/>
      <c r="L822" s="81"/>
      <c r="M822" s="82"/>
      <c r="N822" s="81"/>
      <c r="O822" s="78"/>
      <c r="P822" s="83"/>
      <c r="Q822" s="82"/>
      <c r="R822" s="81"/>
      <c r="S822" s="96"/>
      <c r="T822" s="82"/>
      <c r="U822" s="82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  <c r="BM822" s="78"/>
      <c r="BN822" s="78"/>
      <c r="BO822" s="78"/>
      <c r="BP822" s="78"/>
      <c r="BQ822" s="78"/>
      <c r="BR822" s="78"/>
      <c r="BS822" s="78"/>
      <c r="BT822" s="78"/>
      <c r="BU822" s="78"/>
      <c r="BV822" s="78"/>
    </row>
    <row r="823" spans="1:74" s="84" customFormat="1" ht="19">
      <c r="A823" s="78"/>
      <c r="B823" s="79"/>
      <c r="C823" s="80"/>
      <c r="D823" s="78"/>
      <c r="E823" s="78"/>
      <c r="F823" s="78"/>
      <c r="G823" s="78"/>
      <c r="H823" s="78"/>
      <c r="I823" s="78"/>
      <c r="J823" s="78"/>
      <c r="K823" s="78"/>
      <c r="L823" s="81"/>
      <c r="M823" s="82"/>
      <c r="N823" s="81"/>
      <c r="O823" s="78"/>
      <c r="P823" s="83"/>
      <c r="Q823" s="82"/>
      <c r="R823" s="81"/>
      <c r="S823" s="96"/>
      <c r="T823" s="82"/>
      <c r="U823" s="82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  <c r="AX823" s="78"/>
      <c r="AY823" s="78"/>
      <c r="AZ823" s="78"/>
      <c r="BA823" s="78"/>
      <c r="BB823" s="78"/>
      <c r="BC823" s="78"/>
      <c r="BD823" s="78"/>
      <c r="BE823" s="78"/>
      <c r="BF823" s="78"/>
      <c r="BG823" s="78"/>
      <c r="BH823" s="78"/>
      <c r="BI823" s="78"/>
      <c r="BJ823" s="78"/>
      <c r="BK823" s="78"/>
      <c r="BL823" s="78"/>
      <c r="BM823" s="78"/>
      <c r="BN823" s="78"/>
      <c r="BO823" s="78"/>
      <c r="BP823" s="78"/>
      <c r="BQ823" s="78"/>
      <c r="BR823" s="78"/>
      <c r="BS823" s="78"/>
      <c r="BT823" s="78"/>
      <c r="BU823" s="78"/>
      <c r="BV823" s="78"/>
    </row>
    <row r="824" spans="1:74" s="84" customFormat="1" ht="19">
      <c r="A824" s="78"/>
      <c r="B824" s="79"/>
      <c r="C824" s="80"/>
      <c r="D824" s="78"/>
      <c r="E824" s="78"/>
      <c r="F824" s="78"/>
      <c r="G824" s="78"/>
      <c r="H824" s="78"/>
      <c r="I824" s="78"/>
      <c r="J824" s="78"/>
      <c r="K824" s="78"/>
      <c r="L824" s="81"/>
      <c r="M824" s="82"/>
      <c r="N824" s="81"/>
      <c r="O824" s="78"/>
      <c r="P824" s="83"/>
      <c r="Q824" s="82"/>
      <c r="R824" s="81"/>
      <c r="S824" s="96"/>
      <c r="T824" s="82"/>
      <c r="U824" s="82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  <c r="AX824" s="78"/>
      <c r="AY824" s="78"/>
      <c r="AZ824" s="78"/>
      <c r="BA824" s="78"/>
      <c r="BB824" s="78"/>
      <c r="BC824" s="78"/>
      <c r="BD824" s="78"/>
      <c r="BE824" s="78"/>
      <c r="BF824" s="78"/>
      <c r="BG824" s="78"/>
      <c r="BH824" s="78"/>
      <c r="BI824" s="78"/>
      <c r="BJ824" s="78"/>
      <c r="BK824" s="78"/>
      <c r="BL824" s="78"/>
      <c r="BM824" s="78"/>
      <c r="BN824" s="78"/>
      <c r="BO824" s="78"/>
      <c r="BP824" s="78"/>
      <c r="BQ824" s="78"/>
      <c r="BR824" s="78"/>
      <c r="BS824" s="78"/>
      <c r="BT824" s="78"/>
      <c r="BU824" s="78"/>
      <c r="BV824" s="78"/>
    </row>
    <row r="825" spans="1:74" s="84" customFormat="1" ht="19">
      <c r="A825" s="78"/>
      <c r="B825" s="79"/>
      <c r="C825" s="80"/>
      <c r="D825" s="78"/>
      <c r="E825" s="78"/>
      <c r="F825" s="78"/>
      <c r="G825" s="78"/>
      <c r="H825" s="78"/>
      <c r="I825" s="78"/>
      <c r="J825" s="78"/>
      <c r="K825" s="78"/>
      <c r="L825" s="81"/>
      <c r="M825" s="82"/>
      <c r="N825" s="81"/>
      <c r="O825" s="78"/>
      <c r="P825" s="83"/>
      <c r="Q825" s="82"/>
      <c r="R825" s="81"/>
      <c r="S825" s="96"/>
      <c r="T825" s="82"/>
      <c r="U825" s="82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  <c r="AX825" s="78"/>
      <c r="AY825" s="78"/>
      <c r="AZ825" s="78"/>
      <c r="BA825" s="78"/>
      <c r="BB825" s="78"/>
      <c r="BC825" s="78"/>
      <c r="BD825" s="78"/>
      <c r="BE825" s="78"/>
      <c r="BF825" s="78"/>
      <c r="BG825" s="78"/>
      <c r="BH825" s="78"/>
      <c r="BI825" s="78"/>
      <c r="BJ825" s="78"/>
      <c r="BK825" s="78"/>
      <c r="BL825" s="78"/>
      <c r="BM825" s="78"/>
      <c r="BN825" s="78"/>
      <c r="BO825" s="78"/>
      <c r="BP825" s="78"/>
      <c r="BQ825" s="78"/>
      <c r="BR825" s="78"/>
      <c r="BS825" s="78"/>
      <c r="BT825" s="78"/>
      <c r="BU825" s="78"/>
      <c r="BV825" s="78"/>
    </row>
    <row r="826" spans="1:74" s="84" customFormat="1" ht="19">
      <c r="A826" s="78"/>
      <c r="B826" s="79"/>
      <c r="C826" s="80"/>
      <c r="D826" s="78"/>
      <c r="E826" s="78"/>
      <c r="F826" s="78"/>
      <c r="G826" s="78"/>
      <c r="H826" s="78"/>
      <c r="I826" s="78"/>
      <c r="J826" s="78"/>
      <c r="K826" s="78"/>
      <c r="L826" s="81"/>
      <c r="M826" s="82"/>
      <c r="N826" s="81"/>
      <c r="O826" s="78"/>
      <c r="P826" s="83"/>
      <c r="Q826" s="82"/>
      <c r="R826" s="81"/>
      <c r="S826" s="96"/>
      <c r="T826" s="82"/>
      <c r="U826" s="82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  <c r="AX826" s="78"/>
      <c r="AY826" s="78"/>
      <c r="AZ826" s="78"/>
      <c r="BA826" s="78"/>
      <c r="BB826" s="78"/>
      <c r="BC826" s="78"/>
      <c r="BD826" s="78"/>
      <c r="BE826" s="78"/>
      <c r="BF826" s="78"/>
      <c r="BG826" s="78"/>
      <c r="BH826" s="78"/>
      <c r="BI826" s="78"/>
      <c r="BJ826" s="78"/>
      <c r="BK826" s="78"/>
      <c r="BL826" s="78"/>
      <c r="BM826" s="78"/>
      <c r="BN826" s="78"/>
      <c r="BO826" s="78"/>
      <c r="BP826" s="78"/>
      <c r="BQ826" s="78"/>
      <c r="BR826" s="78"/>
      <c r="BS826" s="78"/>
      <c r="BT826" s="78"/>
      <c r="BU826" s="78"/>
      <c r="BV826" s="78"/>
    </row>
    <row r="827" spans="1:74" s="84" customFormat="1" ht="19">
      <c r="A827" s="78"/>
      <c r="B827" s="79"/>
      <c r="C827" s="80"/>
      <c r="D827" s="78"/>
      <c r="E827" s="78"/>
      <c r="F827" s="78"/>
      <c r="G827" s="78"/>
      <c r="H827" s="78"/>
      <c r="I827" s="78"/>
      <c r="J827" s="78"/>
      <c r="K827" s="78"/>
      <c r="L827" s="81"/>
      <c r="M827" s="82"/>
      <c r="N827" s="81"/>
      <c r="O827" s="78"/>
      <c r="P827" s="83"/>
      <c r="Q827" s="82"/>
      <c r="R827" s="81"/>
      <c r="S827" s="96"/>
      <c r="T827" s="82"/>
      <c r="U827" s="82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  <c r="AX827" s="78"/>
      <c r="AY827" s="78"/>
      <c r="AZ827" s="78"/>
      <c r="BA827" s="78"/>
      <c r="BB827" s="78"/>
      <c r="BC827" s="78"/>
      <c r="BD827" s="78"/>
      <c r="BE827" s="78"/>
      <c r="BF827" s="78"/>
      <c r="BG827" s="78"/>
      <c r="BH827" s="78"/>
      <c r="BI827" s="78"/>
      <c r="BJ827" s="78"/>
      <c r="BK827" s="78"/>
      <c r="BL827" s="78"/>
      <c r="BM827" s="78"/>
      <c r="BN827" s="78"/>
      <c r="BO827" s="78"/>
      <c r="BP827" s="78"/>
      <c r="BQ827" s="78"/>
      <c r="BR827" s="78"/>
      <c r="BS827" s="78"/>
      <c r="BT827" s="78"/>
      <c r="BU827" s="78"/>
      <c r="BV827" s="78"/>
    </row>
    <row r="828" spans="1:74" s="84" customFormat="1" ht="19">
      <c r="A828" s="78"/>
      <c r="B828" s="79"/>
      <c r="C828" s="80"/>
      <c r="D828" s="78"/>
      <c r="E828" s="78"/>
      <c r="F828" s="78"/>
      <c r="G828" s="78"/>
      <c r="H828" s="78"/>
      <c r="I828" s="78"/>
      <c r="J828" s="78"/>
      <c r="K828" s="78"/>
      <c r="L828" s="81"/>
      <c r="M828" s="82"/>
      <c r="N828" s="81"/>
      <c r="O828" s="78"/>
      <c r="P828" s="83"/>
      <c r="Q828" s="82"/>
      <c r="R828" s="81"/>
      <c r="S828" s="96"/>
      <c r="T828" s="82"/>
      <c r="U828" s="82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  <c r="AX828" s="78"/>
      <c r="AY828" s="78"/>
      <c r="AZ828" s="78"/>
      <c r="BA828" s="78"/>
      <c r="BB828" s="78"/>
      <c r="BC828" s="78"/>
      <c r="BD828" s="78"/>
      <c r="BE828" s="78"/>
      <c r="BF828" s="78"/>
      <c r="BG828" s="78"/>
      <c r="BH828" s="78"/>
      <c r="BI828" s="78"/>
      <c r="BJ828" s="78"/>
      <c r="BK828" s="78"/>
      <c r="BL828" s="78"/>
      <c r="BM828" s="78"/>
      <c r="BN828" s="78"/>
      <c r="BO828" s="78"/>
      <c r="BP828" s="78"/>
      <c r="BQ828" s="78"/>
      <c r="BR828" s="78"/>
      <c r="BS828" s="78"/>
      <c r="BT828" s="78"/>
      <c r="BU828" s="78"/>
      <c r="BV828" s="78"/>
    </row>
    <row r="829" spans="1:74" s="84" customFormat="1" ht="19">
      <c r="A829" s="78"/>
      <c r="B829" s="79"/>
      <c r="C829" s="80"/>
      <c r="D829" s="78"/>
      <c r="E829" s="78"/>
      <c r="F829" s="78"/>
      <c r="G829" s="78"/>
      <c r="H829" s="78"/>
      <c r="I829" s="78"/>
      <c r="J829" s="78"/>
      <c r="K829" s="78"/>
      <c r="L829" s="81"/>
      <c r="M829" s="82"/>
      <c r="N829" s="81"/>
      <c r="O829" s="78"/>
      <c r="P829" s="83"/>
      <c r="Q829" s="82"/>
      <c r="R829" s="81"/>
      <c r="S829" s="96"/>
      <c r="T829" s="82"/>
      <c r="U829" s="82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</row>
    <row r="830" spans="1:74" s="84" customFormat="1" ht="19">
      <c r="A830" s="78"/>
      <c r="B830" s="79"/>
      <c r="C830" s="80"/>
      <c r="D830" s="78"/>
      <c r="E830" s="78"/>
      <c r="F830" s="78"/>
      <c r="G830" s="78"/>
      <c r="H830" s="78"/>
      <c r="I830" s="78"/>
      <c r="J830" s="78"/>
      <c r="K830" s="78"/>
      <c r="L830" s="81"/>
      <c r="M830" s="82"/>
      <c r="N830" s="81"/>
      <c r="O830" s="78"/>
      <c r="P830" s="83"/>
      <c r="Q830" s="82"/>
      <c r="R830" s="81"/>
      <c r="S830" s="96"/>
      <c r="T830" s="82"/>
      <c r="U830" s="82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  <c r="AX830" s="78"/>
      <c r="AY830" s="78"/>
      <c r="AZ830" s="78"/>
      <c r="BA830" s="78"/>
      <c r="BB830" s="78"/>
      <c r="BC830" s="78"/>
      <c r="BD830" s="78"/>
      <c r="BE830" s="78"/>
      <c r="BF830" s="78"/>
      <c r="BG830" s="78"/>
      <c r="BH830" s="78"/>
      <c r="BI830" s="78"/>
      <c r="BJ830" s="78"/>
      <c r="BK830" s="78"/>
      <c r="BL830" s="78"/>
      <c r="BM830" s="78"/>
      <c r="BN830" s="78"/>
      <c r="BO830" s="78"/>
      <c r="BP830" s="78"/>
      <c r="BQ830" s="78"/>
      <c r="BR830" s="78"/>
      <c r="BS830" s="78"/>
      <c r="BT830" s="78"/>
      <c r="BU830" s="78"/>
      <c r="BV830" s="78"/>
    </row>
    <row r="831" spans="1:74" s="84" customFormat="1" ht="19">
      <c r="A831" s="78"/>
      <c r="B831" s="79"/>
      <c r="C831" s="80"/>
      <c r="D831" s="78"/>
      <c r="E831" s="78"/>
      <c r="F831" s="78"/>
      <c r="G831" s="78"/>
      <c r="H831" s="78"/>
      <c r="I831" s="78"/>
      <c r="J831" s="78"/>
      <c r="K831" s="78"/>
      <c r="L831" s="81"/>
      <c r="M831" s="82"/>
      <c r="N831" s="81"/>
      <c r="O831" s="78"/>
      <c r="P831" s="83"/>
      <c r="Q831" s="82"/>
      <c r="R831" s="81"/>
      <c r="S831" s="96"/>
      <c r="T831" s="82"/>
      <c r="U831" s="82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  <c r="AX831" s="78"/>
      <c r="AY831" s="78"/>
      <c r="AZ831" s="78"/>
      <c r="BA831" s="78"/>
      <c r="BB831" s="78"/>
      <c r="BC831" s="78"/>
      <c r="BD831" s="78"/>
      <c r="BE831" s="78"/>
      <c r="BF831" s="78"/>
      <c r="BG831" s="78"/>
      <c r="BH831" s="78"/>
      <c r="BI831" s="78"/>
      <c r="BJ831" s="78"/>
      <c r="BK831" s="78"/>
      <c r="BL831" s="78"/>
      <c r="BM831" s="78"/>
      <c r="BN831" s="78"/>
      <c r="BO831" s="78"/>
      <c r="BP831" s="78"/>
      <c r="BQ831" s="78"/>
      <c r="BR831" s="78"/>
      <c r="BS831" s="78"/>
      <c r="BT831" s="78"/>
      <c r="BU831" s="78"/>
      <c r="BV831" s="78"/>
    </row>
    <row r="832" spans="1:74" s="84" customFormat="1" ht="19">
      <c r="A832" s="78"/>
      <c r="B832" s="79"/>
      <c r="C832" s="80"/>
      <c r="D832" s="78"/>
      <c r="E832" s="78"/>
      <c r="F832" s="78"/>
      <c r="G832" s="78"/>
      <c r="H832" s="78"/>
      <c r="I832" s="78"/>
      <c r="J832" s="78"/>
      <c r="K832" s="78"/>
      <c r="L832" s="81"/>
      <c r="M832" s="82"/>
      <c r="N832" s="81"/>
      <c r="O832" s="78"/>
      <c r="P832" s="83"/>
      <c r="Q832" s="82"/>
      <c r="R832" s="81"/>
      <c r="S832" s="96"/>
      <c r="T832" s="82"/>
      <c r="U832" s="82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  <c r="AX832" s="78"/>
      <c r="AY832" s="78"/>
      <c r="AZ832" s="78"/>
      <c r="BA832" s="78"/>
      <c r="BB832" s="78"/>
      <c r="BC832" s="78"/>
      <c r="BD832" s="78"/>
      <c r="BE832" s="78"/>
      <c r="BF832" s="78"/>
      <c r="BG832" s="78"/>
      <c r="BH832" s="78"/>
      <c r="BI832" s="78"/>
      <c r="BJ832" s="78"/>
      <c r="BK832" s="78"/>
      <c r="BL832" s="78"/>
      <c r="BM832" s="78"/>
      <c r="BN832" s="78"/>
      <c r="BO832" s="78"/>
      <c r="BP832" s="78"/>
      <c r="BQ832" s="78"/>
      <c r="BR832" s="78"/>
      <c r="BS832" s="78"/>
      <c r="BT832" s="78"/>
      <c r="BU832" s="78"/>
      <c r="BV832" s="78"/>
    </row>
    <row r="833" spans="1:74" s="84" customFormat="1" ht="19">
      <c r="A833" s="78"/>
      <c r="B833" s="79"/>
      <c r="C833" s="80"/>
      <c r="D833" s="78"/>
      <c r="E833" s="78"/>
      <c r="F833" s="78"/>
      <c r="G833" s="78"/>
      <c r="H833" s="78"/>
      <c r="I833" s="78"/>
      <c r="J833" s="78"/>
      <c r="K833" s="78"/>
      <c r="L833" s="81"/>
      <c r="M833" s="82"/>
      <c r="N833" s="81"/>
      <c r="O833" s="78"/>
      <c r="P833" s="83"/>
      <c r="Q833" s="82"/>
      <c r="R833" s="81"/>
      <c r="S833" s="96"/>
      <c r="T833" s="82"/>
      <c r="U833" s="82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  <c r="AV833" s="78"/>
      <c r="AW833" s="78"/>
      <c r="AX833" s="78"/>
      <c r="AY833" s="78"/>
      <c r="AZ833" s="78"/>
      <c r="BA833" s="78"/>
      <c r="BB833" s="78"/>
      <c r="BC833" s="78"/>
      <c r="BD833" s="78"/>
      <c r="BE833" s="78"/>
      <c r="BF833" s="78"/>
      <c r="BG833" s="78"/>
      <c r="BH833" s="78"/>
      <c r="BI833" s="78"/>
      <c r="BJ833" s="78"/>
      <c r="BK833" s="78"/>
      <c r="BL833" s="78"/>
      <c r="BM833" s="78"/>
      <c r="BN833" s="78"/>
      <c r="BO833" s="78"/>
      <c r="BP833" s="78"/>
      <c r="BQ833" s="78"/>
      <c r="BR833" s="78"/>
      <c r="BS833" s="78"/>
      <c r="BT833" s="78"/>
      <c r="BU833" s="78"/>
      <c r="BV833" s="78"/>
    </row>
    <row r="834" spans="1:74" s="84" customFormat="1" ht="19">
      <c r="A834" s="78"/>
      <c r="B834" s="79"/>
      <c r="C834" s="80"/>
      <c r="D834" s="78"/>
      <c r="E834" s="78"/>
      <c r="F834" s="78"/>
      <c r="G834" s="78"/>
      <c r="H834" s="78"/>
      <c r="I834" s="78"/>
      <c r="J834" s="78"/>
      <c r="K834" s="78"/>
      <c r="L834" s="81"/>
      <c r="M834" s="82"/>
      <c r="N834" s="81"/>
      <c r="O834" s="78"/>
      <c r="P834" s="83"/>
      <c r="Q834" s="82"/>
      <c r="R834" s="81"/>
      <c r="S834" s="96"/>
      <c r="T834" s="82"/>
      <c r="U834" s="82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  <c r="AV834" s="78"/>
      <c r="AW834" s="78"/>
      <c r="AX834" s="78"/>
      <c r="AY834" s="78"/>
      <c r="AZ834" s="78"/>
      <c r="BA834" s="78"/>
      <c r="BB834" s="78"/>
      <c r="BC834" s="78"/>
      <c r="BD834" s="78"/>
      <c r="BE834" s="78"/>
      <c r="BF834" s="78"/>
      <c r="BG834" s="78"/>
      <c r="BH834" s="78"/>
      <c r="BI834" s="78"/>
      <c r="BJ834" s="78"/>
      <c r="BK834" s="78"/>
      <c r="BL834" s="78"/>
      <c r="BM834" s="78"/>
      <c r="BN834" s="78"/>
      <c r="BO834" s="78"/>
      <c r="BP834" s="78"/>
      <c r="BQ834" s="78"/>
      <c r="BR834" s="78"/>
      <c r="BS834" s="78"/>
      <c r="BT834" s="78"/>
      <c r="BU834" s="78"/>
      <c r="BV834" s="78"/>
    </row>
    <row r="835" spans="1:74" s="84" customFormat="1" ht="19">
      <c r="A835" s="78"/>
      <c r="B835" s="79"/>
      <c r="C835" s="80"/>
      <c r="D835" s="78"/>
      <c r="E835" s="78"/>
      <c r="F835" s="78"/>
      <c r="G835" s="78"/>
      <c r="H835" s="78"/>
      <c r="I835" s="78"/>
      <c r="J835" s="78"/>
      <c r="K835" s="78"/>
      <c r="L835" s="81"/>
      <c r="M835" s="82"/>
      <c r="N835" s="81"/>
      <c r="O835" s="78"/>
      <c r="P835" s="83"/>
      <c r="Q835" s="82"/>
      <c r="R835" s="81"/>
      <c r="S835" s="96"/>
      <c r="T835" s="82"/>
      <c r="U835" s="82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  <c r="AV835" s="78"/>
      <c r="AW835" s="78"/>
      <c r="AX835" s="78"/>
      <c r="AY835" s="78"/>
      <c r="AZ835" s="78"/>
      <c r="BA835" s="78"/>
      <c r="BB835" s="78"/>
      <c r="BC835" s="78"/>
      <c r="BD835" s="78"/>
      <c r="BE835" s="78"/>
      <c r="BF835" s="78"/>
      <c r="BG835" s="78"/>
      <c r="BH835" s="78"/>
      <c r="BI835" s="78"/>
      <c r="BJ835" s="78"/>
      <c r="BK835" s="78"/>
      <c r="BL835" s="78"/>
      <c r="BM835" s="78"/>
      <c r="BN835" s="78"/>
      <c r="BO835" s="78"/>
      <c r="BP835" s="78"/>
      <c r="BQ835" s="78"/>
      <c r="BR835" s="78"/>
      <c r="BS835" s="78"/>
      <c r="BT835" s="78"/>
      <c r="BU835" s="78"/>
      <c r="BV835" s="78"/>
    </row>
    <row r="836" spans="1:74" s="84" customFormat="1" ht="19">
      <c r="A836" s="78"/>
      <c r="B836" s="79"/>
      <c r="C836" s="80"/>
      <c r="D836" s="78"/>
      <c r="E836" s="78"/>
      <c r="F836" s="78"/>
      <c r="G836" s="78"/>
      <c r="H836" s="78"/>
      <c r="I836" s="78"/>
      <c r="J836" s="78"/>
      <c r="K836" s="78"/>
      <c r="L836" s="81"/>
      <c r="M836" s="82"/>
      <c r="N836" s="81"/>
      <c r="O836" s="78"/>
      <c r="P836" s="83"/>
      <c r="Q836" s="82"/>
      <c r="R836" s="81"/>
      <c r="S836" s="96"/>
      <c r="T836" s="82"/>
      <c r="U836" s="82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  <c r="AV836" s="78"/>
      <c r="AW836" s="78"/>
      <c r="AX836" s="78"/>
      <c r="AY836" s="78"/>
      <c r="AZ836" s="78"/>
      <c r="BA836" s="78"/>
      <c r="BB836" s="78"/>
      <c r="BC836" s="78"/>
      <c r="BD836" s="78"/>
      <c r="BE836" s="78"/>
      <c r="BF836" s="78"/>
      <c r="BG836" s="78"/>
      <c r="BH836" s="78"/>
      <c r="BI836" s="78"/>
      <c r="BJ836" s="78"/>
      <c r="BK836" s="78"/>
      <c r="BL836" s="78"/>
      <c r="BM836" s="78"/>
      <c r="BN836" s="78"/>
      <c r="BO836" s="78"/>
      <c r="BP836" s="78"/>
      <c r="BQ836" s="78"/>
      <c r="BR836" s="78"/>
      <c r="BS836" s="78"/>
      <c r="BT836" s="78"/>
      <c r="BU836" s="78"/>
      <c r="BV836" s="78"/>
    </row>
    <row r="837" spans="1:74" s="84" customFormat="1" ht="19">
      <c r="A837" s="78"/>
      <c r="B837" s="79"/>
      <c r="C837" s="80"/>
      <c r="D837" s="78"/>
      <c r="E837" s="78"/>
      <c r="F837" s="78"/>
      <c r="G837" s="78"/>
      <c r="H837" s="78"/>
      <c r="I837" s="78"/>
      <c r="J837" s="78"/>
      <c r="K837" s="78"/>
      <c r="L837" s="81"/>
      <c r="M837" s="82"/>
      <c r="N837" s="81"/>
      <c r="O837" s="78"/>
      <c r="P837" s="83"/>
      <c r="Q837" s="82"/>
      <c r="R837" s="81"/>
      <c r="S837" s="96"/>
      <c r="T837" s="82"/>
      <c r="U837" s="82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  <c r="AV837" s="78"/>
      <c r="AW837" s="78"/>
      <c r="AX837" s="78"/>
      <c r="AY837" s="78"/>
      <c r="AZ837" s="78"/>
      <c r="BA837" s="78"/>
      <c r="BB837" s="78"/>
      <c r="BC837" s="78"/>
      <c r="BD837" s="78"/>
      <c r="BE837" s="78"/>
      <c r="BF837" s="78"/>
      <c r="BG837" s="78"/>
      <c r="BH837" s="78"/>
      <c r="BI837" s="78"/>
      <c r="BJ837" s="78"/>
      <c r="BK837" s="78"/>
      <c r="BL837" s="78"/>
      <c r="BM837" s="78"/>
      <c r="BN837" s="78"/>
      <c r="BO837" s="78"/>
      <c r="BP837" s="78"/>
      <c r="BQ837" s="78"/>
      <c r="BR837" s="78"/>
      <c r="BS837" s="78"/>
      <c r="BT837" s="78"/>
      <c r="BU837" s="78"/>
      <c r="BV837" s="78"/>
    </row>
    <row r="838" spans="1:74" s="84" customFormat="1" ht="19">
      <c r="A838" s="78"/>
      <c r="B838" s="79"/>
      <c r="C838" s="80"/>
      <c r="D838" s="78"/>
      <c r="E838" s="78"/>
      <c r="F838" s="78"/>
      <c r="G838" s="78"/>
      <c r="H838" s="78"/>
      <c r="I838" s="78"/>
      <c r="J838" s="78"/>
      <c r="K838" s="78"/>
      <c r="L838" s="81"/>
      <c r="M838" s="82"/>
      <c r="N838" s="81"/>
      <c r="O838" s="78"/>
      <c r="P838" s="83"/>
      <c r="Q838" s="82"/>
      <c r="R838" s="81"/>
      <c r="S838" s="96"/>
      <c r="T838" s="82"/>
      <c r="U838" s="82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  <c r="AV838" s="78"/>
      <c r="AW838" s="78"/>
      <c r="AX838" s="78"/>
      <c r="AY838" s="78"/>
      <c r="AZ838" s="78"/>
      <c r="BA838" s="78"/>
      <c r="BB838" s="78"/>
      <c r="BC838" s="78"/>
      <c r="BD838" s="78"/>
      <c r="BE838" s="78"/>
      <c r="BF838" s="78"/>
      <c r="BG838" s="78"/>
      <c r="BH838" s="78"/>
      <c r="BI838" s="78"/>
      <c r="BJ838" s="78"/>
      <c r="BK838" s="78"/>
      <c r="BL838" s="78"/>
      <c r="BM838" s="78"/>
      <c r="BN838" s="78"/>
      <c r="BO838" s="78"/>
      <c r="BP838" s="78"/>
      <c r="BQ838" s="78"/>
      <c r="BR838" s="78"/>
      <c r="BS838" s="78"/>
      <c r="BT838" s="78"/>
      <c r="BU838" s="78"/>
      <c r="BV838" s="78"/>
    </row>
    <row r="839" spans="1:74" s="84" customFormat="1" ht="19">
      <c r="A839" s="78"/>
      <c r="B839" s="79"/>
      <c r="C839" s="80"/>
      <c r="D839" s="78"/>
      <c r="E839" s="78"/>
      <c r="F839" s="78"/>
      <c r="G839" s="78"/>
      <c r="H839" s="78"/>
      <c r="I839" s="78"/>
      <c r="J839" s="78"/>
      <c r="K839" s="78"/>
      <c r="L839" s="81"/>
      <c r="M839" s="82"/>
      <c r="N839" s="81"/>
      <c r="O839" s="78"/>
      <c r="P839" s="83"/>
      <c r="Q839" s="82"/>
      <c r="R839" s="81"/>
      <c r="S839" s="96"/>
      <c r="T839" s="82"/>
      <c r="U839" s="82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  <c r="AV839" s="78"/>
      <c r="AW839" s="78"/>
      <c r="AX839" s="78"/>
      <c r="AY839" s="78"/>
      <c r="AZ839" s="78"/>
      <c r="BA839" s="78"/>
      <c r="BB839" s="78"/>
      <c r="BC839" s="78"/>
      <c r="BD839" s="78"/>
      <c r="BE839" s="78"/>
      <c r="BF839" s="78"/>
      <c r="BG839" s="78"/>
      <c r="BH839" s="78"/>
      <c r="BI839" s="78"/>
      <c r="BJ839" s="78"/>
      <c r="BK839" s="78"/>
      <c r="BL839" s="78"/>
      <c r="BM839" s="78"/>
      <c r="BN839" s="78"/>
      <c r="BO839" s="78"/>
      <c r="BP839" s="78"/>
      <c r="BQ839" s="78"/>
      <c r="BR839" s="78"/>
      <c r="BS839" s="78"/>
      <c r="BT839" s="78"/>
      <c r="BU839" s="78"/>
      <c r="BV839" s="78"/>
    </row>
    <row r="840" spans="1:74" s="84" customFormat="1" ht="19">
      <c r="A840" s="78"/>
      <c r="B840" s="79"/>
      <c r="C840" s="80"/>
      <c r="D840" s="78"/>
      <c r="E840" s="78"/>
      <c r="F840" s="78"/>
      <c r="G840" s="78"/>
      <c r="H840" s="78"/>
      <c r="I840" s="78"/>
      <c r="J840" s="78"/>
      <c r="K840" s="78"/>
      <c r="L840" s="81"/>
      <c r="M840" s="82"/>
      <c r="N840" s="81"/>
      <c r="O840" s="78"/>
      <c r="P840" s="83"/>
      <c r="Q840" s="82"/>
      <c r="R840" s="81"/>
      <c r="S840" s="96"/>
      <c r="T840" s="82"/>
      <c r="U840" s="82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  <c r="AV840" s="78"/>
      <c r="AW840" s="78"/>
      <c r="AX840" s="78"/>
      <c r="AY840" s="78"/>
      <c r="AZ840" s="78"/>
      <c r="BA840" s="78"/>
      <c r="BB840" s="78"/>
      <c r="BC840" s="78"/>
      <c r="BD840" s="78"/>
      <c r="BE840" s="78"/>
      <c r="BF840" s="78"/>
      <c r="BG840" s="78"/>
      <c r="BH840" s="78"/>
      <c r="BI840" s="78"/>
      <c r="BJ840" s="78"/>
      <c r="BK840" s="78"/>
      <c r="BL840" s="78"/>
      <c r="BM840" s="78"/>
      <c r="BN840" s="78"/>
      <c r="BO840" s="78"/>
      <c r="BP840" s="78"/>
      <c r="BQ840" s="78"/>
      <c r="BR840" s="78"/>
      <c r="BS840" s="78"/>
      <c r="BT840" s="78"/>
      <c r="BU840" s="78"/>
      <c r="BV840" s="78"/>
    </row>
    <row r="841" spans="1:74" s="84" customFormat="1" ht="19">
      <c r="A841" s="78"/>
      <c r="B841" s="79"/>
      <c r="C841" s="80"/>
      <c r="D841" s="78"/>
      <c r="E841" s="78"/>
      <c r="F841" s="78"/>
      <c r="G841" s="78"/>
      <c r="H841" s="78"/>
      <c r="I841" s="78"/>
      <c r="J841" s="78"/>
      <c r="K841" s="78"/>
      <c r="L841" s="81"/>
      <c r="M841" s="82"/>
      <c r="N841" s="81"/>
      <c r="O841" s="78"/>
      <c r="P841" s="83"/>
      <c r="Q841" s="82"/>
      <c r="R841" s="81"/>
      <c r="S841" s="96"/>
      <c r="T841" s="82"/>
      <c r="U841" s="82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  <c r="BT841" s="78"/>
      <c r="BU841" s="78"/>
      <c r="BV841" s="78"/>
    </row>
    <row r="842" spans="1:74" s="84" customFormat="1" ht="19">
      <c r="A842" s="78"/>
      <c r="B842" s="79"/>
      <c r="C842" s="80"/>
      <c r="D842" s="78"/>
      <c r="E842" s="78"/>
      <c r="F842" s="78"/>
      <c r="G842" s="78"/>
      <c r="H842" s="78"/>
      <c r="I842" s="78"/>
      <c r="J842" s="78"/>
      <c r="K842" s="78"/>
      <c r="L842" s="81"/>
      <c r="M842" s="82"/>
      <c r="N842" s="81"/>
      <c r="O842" s="78"/>
      <c r="P842" s="83"/>
      <c r="Q842" s="82"/>
      <c r="R842" s="81"/>
      <c r="S842" s="96"/>
      <c r="T842" s="82"/>
      <c r="U842" s="82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  <c r="BT842" s="78"/>
      <c r="BU842" s="78"/>
      <c r="BV842" s="78"/>
    </row>
    <row r="843" spans="1:74" s="84" customFormat="1" ht="19">
      <c r="A843" s="78"/>
      <c r="B843" s="79"/>
      <c r="C843" s="80"/>
      <c r="D843" s="78"/>
      <c r="E843" s="78"/>
      <c r="F843" s="78"/>
      <c r="G843" s="78"/>
      <c r="H843" s="78"/>
      <c r="I843" s="78"/>
      <c r="J843" s="78"/>
      <c r="K843" s="78"/>
      <c r="L843" s="81"/>
      <c r="M843" s="82"/>
      <c r="N843" s="81"/>
      <c r="O843" s="78"/>
      <c r="P843" s="83"/>
      <c r="Q843" s="82"/>
      <c r="R843" s="81"/>
      <c r="S843" s="96"/>
      <c r="T843" s="82"/>
      <c r="U843" s="82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  <c r="BT843" s="78"/>
      <c r="BU843" s="78"/>
      <c r="BV843" s="78"/>
    </row>
    <row r="844" spans="1:74" s="84" customFormat="1" ht="19">
      <c r="A844" s="78"/>
      <c r="B844" s="79"/>
      <c r="C844" s="80"/>
      <c r="D844" s="78"/>
      <c r="E844" s="78"/>
      <c r="F844" s="78"/>
      <c r="G844" s="78"/>
      <c r="H844" s="78"/>
      <c r="I844" s="78"/>
      <c r="J844" s="78"/>
      <c r="K844" s="78"/>
      <c r="L844" s="81"/>
      <c r="M844" s="82"/>
      <c r="N844" s="81"/>
      <c r="O844" s="78"/>
      <c r="P844" s="83"/>
      <c r="Q844" s="82"/>
      <c r="R844" s="81"/>
      <c r="S844" s="96"/>
      <c r="T844" s="82"/>
      <c r="U844" s="82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  <c r="AV844" s="78"/>
      <c r="AW844" s="78"/>
      <c r="AX844" s="78"/>
      <c r="AY844" s="78"/>
      <c r="AZ844" s="78"/>
      <c r="BA844" s="78"/>
      <c r="BB844" s="78"/>
      <c r="BC844" s="78"/>
      <c r="BD844" s="78"/>
      <c r="BE844" s="78"/>
      <c r="BF844" s="78"/>
      <c r="BG844" s="78"/>
      <c r="BH844" s="78"/>
      <c r="BI844" s="78"/>
      <c r="BJ844" s="78"/>
      <c r="BK844" s="78"/>
      <c r="BL844" s="78"/>
      <c r="BM844" s="78"/>
      <c r="BN844" s="78"/>
      <c r="BO844" s="78"/>
      <c r="BP844" s="78"/>
      <c r="BQ844" s="78"/>
      <c r="BR844" s="78"/>
      <c r="BS844" s="78"/>
      <c r="BT844" s="78"/>
      <c r="BU844" s="78"/>
      <c r="BV844" s="78"/>
    </row>
    <row r="845" spans="1:74" s="84" customFormat="1" ht="19">
      <c r="A845" s="78"/>
      <c r="B845" s="79"/>
      <c r="C845" s="80"/>
      <c r="D845" s="78"/>
      <c r="E845" s="78"/>
      <c r="F845" s="78"/>
      <c r="G845" s="78"/>
      <c r="H845" s="78"/>
      <c r="I845" s="78"/>
      <c r="J845" s="78"/>
      <c r="K845" s="78"/>
      <c r="L845" s="81"/>
      <c r="M845" s="82"/>
      <c r="N845" s="81"/>
      <c r="O845" s="78"/>
      <c r="P845" s="83"/>
      <c r="Q845" s="82"/>
      <c r="R845" s="81"/>
      <c r="S845" s="96"/>
      <c r="T845" s="82"/>
      <c r="U845" s="82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  <c r="AV845" s="78"/>
      <c r="AW845" s="78"/>
      <c r="AX845" s="78"/>
      <c r="AY845" s="78"/>
      <c r="AZ845" s="78"/>
      <c r="BA845" s="78"/>
      <c r="BB845" s="78"/>
      <c r="BC845" s="78"/>
      <c r="BD845" s="78"/>
      <c r="BE845" s="78"/>
      <c r="BF845" s="78"/>
      <c r="BG845" s="78"/>
      <c r="BH845" s="78"/>
      <c r="BI845" s="78"/>
      <c r="BJ845" s="78"/>
      <c r="BK845" s="78"/>
      <c r="BL845" s="78"/>
      <c r="BM845" s="78"/>
      <c r="BN845" s="78"/>
      <c r="BO845" s="78"/>
      <c r="BP845" s="78"/>
      <c r="BQ845" s="78"/>
      <c r="BR845" s="78"/>
      <c r="BS845" s="78"/>
      <c r="BT845" s="78"/>
      <c r="BU845" s="78"/>
      <c r="BV845" s="78"/>
    </row>
    <row r="846" spans="1:74" s="84" customFormat="1" ht="19">
      <c r="A846" s="78"/>
      <c r="B846" s="79"/>
      <c r="C846" s="80"/>
      <c r="D846" s="78"/>
      <c r="E846" s="78"/>
      <c r="F846" s="78"/>
      <c r="G846" s="78"/>
      <c r="H846" s="78"/>
      <c r="I846" s="78"/>
      <c r="J846" s="78"/>
      <c r="K846" s="78"/>
      <c r="L846" s="81"/>
      <c r="M846" s="82"/>
      <c r="N846" s="81"/>
      <c r="O846" s="78"/>
      <c r="P846" s="83"/>
      <c r="Q846" s="82"/>
      <c r="R846" s="81"/>
      <c r="S846" s="96"/>
      <c r="T846" s="82"/>
      <c r="U846" s="82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  <c r="AV846" s="78"/>
      <c r="AW846" s="78"/>
      <c r="AX846" s="78"/>
      <c r="AY846" s="78"/>
      <c r="AZ846" s="78"/>
      <c r="BA846" s="78"/>
      <c r="BB846" s="78"/>
      <c r="BC846" s="78"/>
      <c r="BD846" s="78"/>
      <c r="BE846" s="78"/>
      <c r="BF846" s="78"/>
      <c r="BG846" s="78"/>
      <c r="BH846" s="78"/>
      <c r="BI846" s="78"/>
      <c r="BJ846" s="78"/>
      <c r="BK846" s="78"/>
      <c r="BL846" s="78"/>
      <c r="BM846" s="78"/>
      <c r="BN846" s="78"/>
      <c r="BO846" s="78"/>
      <c r="BP846" s="78"/>
      <c r="BQ846" s="78"/>
      <c r="BR846" s="78"/>
      <c r="BS846" s="78"/>
      <c r="BT846" s="78"/>
      <c r="BU846" s="78"/>
      <c r="BV846" s="78"/>
    </row>
    <row r="847" spans="1:74" s="84" customFormat="1" ht="19">
      <c r="A847" s="78"/>
      <c r="B847" s="79"/>
      <c r="C847" s="80"/>
      <c r="D847" s="78"/>
      <c r="E847" s="78"/>
      <c r="F847" s="78"/>
      <c r="G847" s="78"/>
      <c r="H847" s="78"/>
      <c r="I847" s="78"/>
      <c r="J847" s="78"/>
      <c r="K847" s="78"/>
      <c r="L847" s="81"/>
      <c r="M847" s="82"/>
      <c r="N847" s="81"/>
      <c r="O847" s="78"/>
      <c r="P847" s="83"/>
      <c r="Q847" s="82"/>
      <c r="R847" s="81"/>
      <c r="S847" s="96"/>
      <c r="T847" s="82"/>
      <c r="U847" s="82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  <c r="AV847" s="78"/>
      <c r="AW847" s="78"/>
      <c r="AX847" s="78"/>
      <c r="AY847" s="78"/>
      <c r="AZ847" s="78"/>
      <c r="BA847" s="78"/>
      <c r="BB847" s="78"/>
      <c r="BC847" s="78"/>
      <c r="BD847" s="78"/>
      <c r="BE847" s="78"/>
      <c r="BF847" s="78"/>
      <c r="BG847" s="78"/>
      <c r="BH847" s="78"/>
      <c r="BI847" s="78"/>
      <c r="BJ847" s="78"/>
      <c r="BK847" s="78"/>
      <c r="BL847" s="78"/>
      <c r="BM847" s="78"/>
      <c r="BN847" s="78"/>
      <c r="BO847" s="78"/>
      <c r="BP847" s="78"/>
      <c r="BQ847" s="78"/>
      <c r="BR847" s="78"/>
      <c r="BS847" s="78"/>
      <c r="BT847" s="78"/>
      <c r="BU847" s="78"/>
      <c r="BV847" s="78"/>
    </row>
    <row r="848" spans="1:74" s="84" customFormat="1" ht="19">
      <c r="A848" s="78"/>
      <c r="B848" s="79"/>
      <c r="C848" s="80"/>
      <c r="D848" s="78"/>
      <c r="E848" s="78"/>
      <c r="F848" s="78"/>
      <c r="G848" s="78"/>
      <c r="H848" s="78"/>
      <c r="I848" s="78"/>
      <c r="J848" s="78"/>
      <c r="K848" s="78"/>
      <c r="L848" s="81"/>
      <c r="M848" s="82"/>
      <c r="N848" s="81"/>
      <c r="O848" s="78"/>
      <c r="P848" s="83"/>
      <c r="Q848" s="82"/>
      <c r="R848" s="81"/>
      <c r="S848" s="96"/>
      <c r="T848" s="82"/>
      <c r="U848" s="82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  <c r="AV848" s="78"/>
      <c r="AW848" s="78"/>
      <c r="AX848" s="78"/>
      <c r="AY848" s="78"/>
      <c r="AZ848" s="78"/>
      <c r="BA848" s="78"/>
      <c r="BB848" s="78"/>
      <c r="BC848" s="78"/>
      <c r="BD848" s="78"/>
      <c r="BE848" s="78"/>
      <c r="BF848" s="78"/>
      <c r="BG848" s="78"/>
      <c r="BH848" s="78"/>
      <c r="BI848" s="78"/>
      <c r="BJ848" s="78"/>
      <c r="BK848" s="78"/>
      <c r="BL848" s="78"/>
      <c r="BM848" s="78"/>
      <c r="BN848" s="78"/>
      <c r="BO848" s="78"/>
      <c r="BP848" s="78"/>
      <c r="BQ848" s="78"/>
      <c r="BR848" s="78"/>
      <c r="BS848" s="78"/>
      <c r="BT848" s="78"/>
      <c r="BU848" s="78"/>
      <c r="BV848" s="78"/>
    </row>
    <row r="849" spans="1:74" s="84" customFormat="1" ht="19">
      <c r="A849" s="78"/>
      <c r="B849" s="79"/>
      <c r="C849" s="80"/>
      <c r="D849" s="78"/>
      <c r="E849" s="78"/>
      <c r="F849" s="78"/>
      <c r="G849" s="78"/>
      <c r="H849" s="78"/>
      <c r="I849" s="78"/>
      <c r="J849" s="78"/>
      <c r="K849" s="78"/>
      <c r="L849" s="81"/>
      <c r="M849" s="82"/>
      <c r="N849" s="81"/>
      <c r="O849" s="78"/>
      <c r="P849" s="83"/>
      <c r="Q849" s="82"/>
      <c r="R849" s="81"/>
      <c r="S849" s="96"/>
      <c r="T849" s="82"/>
      <c r="U849" s="82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  <c r="AX849" s="78"/>
      <c r="AY849" s="78"/>
      <c r="AZ849" s="78"/>
      <c r="BA849" s="78"/>
      <c r="BB849" s="78"/>
      <c r="BC849" s="78"/>
      <c r="BD849" s="78"/>
      <c r="BE849" s="78"/>
      <c r="BF849" s="78"/>
      <c r="BG849" s="78"/>
      <c r="BH849" s="78"/>
      <c r="BI849" s="78"/>
      <c r="BJ849" s="78"/>
      <c r="BK849" s="78"/>
      <c r="BL849" s="78"/>
      <c r="BM849" s="78"/>
      <c r="BN849" s="78"/>
      <c r="BO849" s="78"/>
      <c r="BP849" s="78"/>
      <c r="BQ849" s="78"/>
      <c r="BR849" s="78"/>
      <c r="BS849" s="78"/>
      <c r="BT849" s="78"/>
      <c r="BU849" s="78"/>
      <c r="BV849" s="78"/>
    </row>
    <row r="850" spans="1:74" s="84" customFormat="1" ht="19">
      <c r="A850" s="78"/>
      <c r="B850" s="79"/>
      <c r="C850" s="80"/>
      <c r="D850" s="78"/>
      <c r="E850" s="78"/>
      <c r="F850" s="78"/>
      <c r="G850" s="78"/>
      <c r="H850" s="78"/>
      <c r="I850" s="78"/>
      <c r="J850" s="78"/>
      <c r="K850" s="78"/>
      <c r="L850" s="81"/>
      <c r="M850" s="82"/>
      <c r="N850" s="81"/>
      <c r="O850" s="78"/>
      <c r="P850" s="83"/>
      <c r="Q850" s="82"/>
      <c r="R850" s="81"/>
      <c r="S850" s="96"/>
      <c r="T850" s="82"/>
      <c r="U850" s="82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  <c r="AX850" s="78"/>
      <c r="AY850" s="78"/>
      <c r="AZ850" s="78"/>
      <c r="BA850" s="78"/>
      <c r="BB850" s="78"/>
      <c r="BC850" s="78"/>
      <c r="BD850" s="78"/>
      <c r="BE850" s="78"/>
      <c r="BF850" s="78"/>
      <c r="BG850" s="78"/>
      <c r="BH850" s="78"/>
      <c r="BI850" s="78"/>
      <c r="BJ850" s="78"/>
      <c r="BK850" s="78"/>
      <c r="BL850" s="78"/>
      <c r="BM850" s="78"/>
      <c r="BN850" s="78"/>
      <c r="BO850" s="78"/>
      <c r="BP850" s="78"/>
      <c r="BQ850" s="78"/>
      <c r="BR850" s="78"/>
      <c r="BS850" s="78"/>
      <c r="BT850" s="78"/>
      <c r="BU850" s="78"/>
      <c r="BV850" s="78"/>
    </row>
    <row r="851" spans="1:74" s="84" customFormat="1" ht="19">
      <c r="A851" s="78"/>
      <c r="B851" s="79"/>
      <c r="C851" s="80"/>
      <c r="D851" s="78"/>
      <c r="E851" s="78"/>
      <c r="F851" s="78"/>
      <c r="G851" s="78"/>
      <c r="H851" s="78"/>
      <c r="I851" s="78"/>
      <c r="J851" s="78"/>
      <c r="K851" s="78"/>
      <c r="L851" s="81"/>
      <c r="M851" s="82"/>
      <c r="N851" s="81"/>
      <c r="O851" s="78"/>
      <c r="P851" s="83"/>
      <c r="Q851" s="82"/>
      <c r="R851" s="81"/>
      <c r="S851" s="96"/>
      <c r="T851" s="82"/>
      <c r="U851" s="82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  <c r="AX851" s="78"/>
      <c r="AY851" s="78"/>
      <c r="AZ851" s="78"/>
      <c r="BA851" s="78"/>
      <c r="BB851" s="78"/>
      <c r="BC851" s="78"/>
      <c r="BD851" s="78"/>
      <c r="BE851" s="78"/>
      <c r="BF851" s="78"/>
      <c r="BG851" s="78"/>
      <c r="BH851" s="78"/>
      <c r="BI851" s="78"/>
      <c r="BJ851" s="78"/>
      <c r="BK851" s="78"/>
      <c r="BL851" s="78"/>
      <c r="BM851" s="78"/>
      <c r="BN851" s="78"/>
      <c r="BO851" s="78"/>
      <c r="BP851" s="78"/>
      <c r="BQ851" s="78"/>
      <c r="BR851" s="78"/>
      <c r="BS851" s="78"/>
      <c r="BT851" s="78"/>
      <c r="BU851" s="78"/>
      <c r="BV851" s="78"/>
    </row>
    <row r="852" spans="1:74" s="84" customFormat="1" ht="19">
      <c r="A852" s="78"/>
      <c r="B852" s="79"/>
      <c r="C852" s="80"/>
      <c r="D852" s="78"/>
      <c r="E852" s="78"/>
      <c r="F852" s="78"/>
      <c r="G852" s="78"/>
      <c r="H852" s="78"/>
      <c r="I852" s="78"/>
      <c r="J852" s="78"/>
      <c r="K852" s="78"/>
      <c r="L852" s="81"/>
      <c r="M852" s="82"/>
      <c r="N852" s="81"/>
      <c r="O852" s="78"/>
      <c r="P852" s="83"/>
      <c r="Q852" s="82"/>
      <c r="R852" s="81"/>
      <c r="S852" s="96"/>
      <c r="T852" s="82"/>
      <c r="U852" s="82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  <c r="AX852" s="78"/>
      <c r="AY852" s="78"/>
      <c r="AZ852" s="78"/>
      <c r="BA852" s="78"/>
      <c r="BB852" s="78"/>
      <c r="BC852" s="78"/>
      <c r="BD852" s="78"/>
      <c r="BE852" s="78"/>
      <c r="BF852" s="78"/>
      <c r="BG852" s="78"/>
      <c r="BH852" s="78"/>
      <c r="BI852" s="78"/>
      <c r="BJ852" s="78"/>
      <c r="BK852" s="78"/>
      <c r="BL852" s="78"/>
      <c r="BM852" s="78"/>
      <c r="BN852" s="78"/>
      <c r="BO852" s="78"/>
      <c r="BP852" s="78"/>
      <c r="BQ852" s="78"/>
      <c r="BR852" s="78"/>
      <c r="BS852" s="78"/>
      <c r="BT852" s="78"/>
      <c r="BU852" s="78"/>
      <c r="BV852" s="78"/>
    </row>
    <row r="853" spans="1:74" s="84" customFormat="1" ht="19">
      <c r="A853" s="78"/>
      <c r="B853" s="79"/>
      <c r="C853" s="80"/>
      <c r="D853" s="78"/>
      <c r="E853" s="78"/>
      <c r="F853" s="78"/>
      <c r="G853" s="78"/>
      <c r="H853" s="78"/>
      <c r="I853" s="78"/>
      <c r="J853" s="78"/>
      <c r="K853" s="78"/>
      <c r="L853" s="81"/>
      <c r="M853" s="82"/>
      <c r="N853" s="81"/>
      <c r="O853" s="78"/>
      <c r="P853" s="83"/>
      <c r="Q853" s="82"/>
      <c r="R853" s="81"/>
      <c r="S853" s="96"/>
      <c r="T853" s="82"/>
      <c r="U853" s="82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  <c r="AX853" s="78"/>
      <c r="AY853" s="78"/>
      <c r="AZ853" s="78"/>
      <c r="BA853" s="78"/>
      <c r="BB853" s="78"/>
      <c r="BC853" s="78"/>
      <c r="BD853" s="78"/>
      <c r="BE853" s="78"/>
      <c r="BF853" s="78"/>
      <c r="BG853" s="78"/>
      <c r="BH853" s="78"/>
      <c r="BI853" s="78"/>
      <c r="BJ853" s="78"/>
      <c r="BK853" s="78"/>
      <c r="BL853" s="78"/>
      <c r="BM853" s="78"/>
      <c r="BN853" s="78"/>
      <c r="BO853" s="78"/>
      <c r="BP853" s="78"/>
      <c r="BQ853" s="78"/>
      <c r="BR853" s="78"/>
      <c r="BS853" s="78"/>
      <c r="BT853" s="78"/>
      <c r="BU853" s="78"/>
      <c r="BV853" s="78"/>
    </row>
    <row r="854" spans="1:74" s="84" customFormat="1" ht="19">
      <c r="A854" s="78"/>
      <c r="B854" s="79"/>
      <c r="C854" s="80"/>
      <c r="D854" s="78"/>
      <c r="E854" s="78"/>
      <c r="F854" s="78"/>
      <c r="G854" s="78"/>
      <c r="H854" s="78"/>
      <c r="I854" s="78"/>
      <c r="J854" s="78"/>
      <c r="K854" s="78"/>
      <c r="L854" s="81"/>
      <c r="M854" s="82"/>
      <c r="N854" s="81"/>
      <c r="O854" s="78"/>
      <c r="P854" s="83"/>
      <c r="Q854" s="82"/>
      <c r="R854" s="81"/>
      <c r="S854" s="96"/>
      <c r="T854" s="82"/>
      <c r="U854" s="82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  <c r="AX854" s="78"/>
      <c r="AY854" s="78"/>
      <c r="AZ854" s="78"/>
      <c r="BA854" s="78"/>
      <c r="BB854" s="78"/>
      <c r="BC854" s="78"/>
      <c r="BD854" s="78"/>
      <c r="BE854" s="78"/>
      <c r="BF854" s="78"/>
      <c r="BG854" s="78"/>
      <c r="BH854" s="78"/>
      <c r="BI854" s="78"/>
      <c r="BJ854" s="78"/>
      <c r="BK854" s="78"/>
      <c r="BL854" s="78"/>
      <c r="BM854" s="78"/>
      <c r="BN854" s="78"/>
      <c r="BO854" s="78"/>
      <c r="BP854" s="78"/>
      <c r="BQ854" s="78"/>
      <c r="BR854" s="78"/>
      <c r="BS854" s="78"/>
      <c r="BT854" s="78"/>
      <c r="BU854" s="78"/>
      <c r="BV854" s="78"/>
    </row>
    <row r="855" spans="1:74" s="84" customFormat="1" ht="19">
      <c r="A855" s="78"/>
      <c r="B855" s="79"/>
      <c r="C855" s="80"/>
      <c r="D855" s="78"/>
      <c r="E855" s="78"/>
      <c r="F855" s="78"/>
      <c r="G855" s="78"/>
      <c r="H855" s="78"/>
      <c r="I855" s="78"/>
      <c r="J855" s="78"/>
      <c r="K855" s="78"/>
      <c r="L855" s="81"/>
      <c r="M855" s="82"/>
      <c r="N855" s="81"/>
      <c r="O855" s="78"/>
      <c r="P855" s="83"/>
      <c r="Q855" s="82"/>
      <c r="R855" s="81"/>
      <c r="S855" s="96"/>
      <c r="T855" s="82"/>
      <c r="U855" s="82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  <c r="AX855" s="78"/>
      <c r="AY855" s="78"/>
      <c r="AZ855" s="78"/>
      <c r="BA855" s="78"/>
      <c r="BB855" s="78"/>
      <c r="BC855" s="78"/>
      <c r="BD855" s="78"/>
      <c r="BE855" s="78"/>
      <c r="BF855" s="78"/>
      <c r="BG855" s="78"/>
      <c r="BH855" s="78"/>
      <c r="BI855" s="78"/>
      <c r="BJ855" s="78"/>
      <c r="BK855" s="78"/>
      <c r="BL855" s="78"/>
      <c r="BM855" s="78"/>
      <c r="BN855" s="78"/>
      <c r="BO855" s="78"/>
      <c r="BP855" s="78"/>
      <c r="BQ855" s="78"/>
      <c r="BR855" s="78"/>
      <c r="BS855" s="78"/>
      <c r="BT855" s="78"/>
      <c r="BU855" s="78"/>
      <c r="BV855" s="78"/>
    </row>
    <row r="856" spans="1:74" s="84" customFormat="1" ht="19">
      <c r="A856" s="78"/>
      <c r="B856" s="79"/>
      <c r="C856" s="80"/>
      <c r="D856" s="78"/>
      <c r="E856" s="78"/>
      <c r="F856" s="78"/>
      <c r="G856" s="78"/>
      <c r="H856" s="78"/>
      <c r="I856" s="78"/>
      <c r="J856" s="78"/>
      <c r="K856" s="78"/>
      <c r="L856" s="81"/>
      <c r="M856" s="82"/>
      <c r="N856" s="81"/>
      <c r="O856" s="78"/>
      <c r="P856" s="83"/>
      <c r="Q856" s="82"/>
      <c r="R856" s="81"/>
      <c r="S856" s="96"/>
      <c r="T856" s="82"/>
      <c r="U856" s="82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  <c r="BG856" s="78"/>
      <c r="BH856" s="78"/>
      <c r="BI856" s="78"/>
      <c r="BJ856" s="78"/>
      <c r="BK856" s="78"/>
      <c r="BL856" s="78"/>
      <c r="BM856" s="78"/>
      <c r="BN856" s="78"/>
      <c r="BO856" s="78"/>
      <c r="BP856" s="78"/>
      <c r="BQ856" s="78"/>
      <c r="BR856" s="78"/>
      <c r="BS856" s="78"/>
      <c r="BT856" s="78"/>
      <c r="BU856" s="78"/>
      <c r="BV856" s="78"/>
    </row>
    <row r="857" spans="1:74" s="84" customFormat="1" ht="19">
      <c r="A857" s="78"/>
      <c r="B857" s="79"/>
      <c r="C857" s="80"/>
      <c r="D857" s="78"/>
      <c r="E857" s="78"/>
      <c r="F857" s="78"/>
      <c r="G857" s="78"/>
      <c r="H857" s="78"/>
      <c r="I857" s="78"/>
      <c r="J857" s="78"/>
      <c r="K857" s="78"/>
      <c r="L857" s="81"/>
      <c r="M857" s="82"/>
      <c r="N857" s="81"/>
      <c r="O857" s="78"/>
      <c r="P857" s="83"/>
      <c r="Q857" s="82"/>
      <c r="R857" s="81"/>
      <c r="S857" s="96"/>
      <c r="T857" s="82"/>
      <c r="U857" s="82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  <c r="BG857" s="78"/>
      <c r="BH857" s="78"/>
      <c r="BI857" s="78"/>
      <c r="BJ857" s="78"/>
      <c r="BK857" s="78"/>
      <c r="BL857" s="78"/>
      <c r="BM857" s="78"/>
      <c r="BN857" s="78"/>
      <c r="BO857" s="78"/>
      <c r="BP857" s="78"/>
      <c r="BQ857" s="78"/>
      <c r="BR857" s="78"/>
      <c r="BS857" s="78"/>
      <c r="BT857" s="78"/>
      <c r="BU857" s="78"/>
      <c r="BV857" s="78"/>
    </row>
    <row r="858" spans="1:74" s="84" customFormat="1" ht="19">
      <c r="A858" s="78"/>
      <c r="B858" s="79"/>
      <c r="C858" s="80"/>
      <c r="D858" s="78"/>
      <c r="E858" s="78"/>
      <c r="F858" s="78"/>
      <c r="G858" s="78"/>
      <c r="H858" s="78"/>
      <c r="I858" s="78"/>
      <c r="J858" s="78"/>
      <c r="K858" s="78"/>
      <c r="L858" s="81"/>
      <c r="M858" s="82"/>
      <c r="N858" s="81"/>
      <c r="O858" s="78"/>
      <c r="P858" s="83"/>
      <c r="Q858" s="82"/>
      <c r="R858" s="81"/>
      <c r="S858" s="96"/>
      <c r="T858" s="82"/>
      <c r="U858" s="82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  <c r="BG858" s="78"/>
      <c r="BH858" s="78"/>
      <c r="BI858" s="78"/>
      <c r="BJ858" s="78"/>
      <c r="BK858" s="78"/>
      <c r="BL858" s="78"/>
      <c r="BM858" s="78"/>
      <c r="BN858" s="78"/>
      <c r="BO858" s="78"/>
      <c r="BP858" s="78"/>
      <c r="BQ858" s="78"/>
      <c r="BR858" s="78"/>
      <c r="BS858" s="78"/>
      <c r="BT858" s="78"/>
      <c r="BU858" s="78"/>
      <c r="BV858" s="78"/>
    </row>
    <row r="859" spans="1:74" s="84" customFormat="1" ht="19">
      <c r="A859" s="78"/>
      <c r="B859" s="79"/>
      <c r="C859" s="80"/>
      <c r="D859" s="78"/>
      <c r="E859" s="78"/>
      <c r="F859" s="78"/>
      <c r="G859" s="78"/>
      <c r="H859" s="78"/>
      <c r="I859" s="78"/>
      <c r="J859" s="78"/>
      <c r="K859" s="78"/>
      <c r="L859" s="81"/>
      <c r="M859" s="82"/>
      <c r="N859" s="81"/>
      <c r="O859" s="78"/>
      <c r="P859" s="83"/>
      <c r="Q859" s="82"/>
      <c r="R859" s="81"/>
      <c r="S859" s="96"/>
      <c r="T859" s="82"/>
      <c r="U859" s="82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  <c r="BG859" s="78"/>
      <c r="BH859" s="78"/>
      <c r="BI859" s="78"/>
      <c r="BJ859" s="78"/>
      <c r="BK859" s="78"/>
      <c r="BL859" s="78"/>
      <c r="BM859" s="78"/>
      <c r="BN859" s="78"/>
      <c r="BO859" s="78"/>
      <c r="BP859" s="78"/>
      <c r="BQ859" s="78"/>
      <c r="BR859" s="78"/>
      <c r="BS859" s="78"/>
      <c r="BT859" s="78"/>
      <c r="BU859" s="78"/>
      <c r="BV859" s="78"/>
    </row>
    <row r="860" spans="1:74" s="84" customFormat="1" ht="19">
      <c r="A860" s="78"/>
      <c r="B860" s="79"/>
      <c r="C860" s="80"/>
      <c r="D860" s="78"/>
      <c r="E860" s="78"/>
      <c r="F860" s="78"/>
      <c r="G860" s="78"/>
      <c r="H860" s="78"/>
      <c r="I860" s="78"/>
      <c r="J860" s="78"/>
      <c r="K860" s="78"/>
      <c r="L860" s="81"/>
      <c r="M860" s="82"/>
      <c r="N860" s="81"/>
      <c r="O860" s="78"/>
      <c r="P860" s="83"/>
      <c r="Q860" s="82"/>
      <c r="R860" s="81"/>
      <c r="S860" s="96"/>
      <c r="T860" s="82"/>
      <c r="U860" s="82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  <c r="BG860" s="78"/>
      <c r="BH860" s="78"/>
      <c r="BI860" s="78"/>
      <c r="BJ860" s="78"/>
      <c r="BK860" s="78"/>
      <c r="BL860" s="78"/>
      <c r="BM860" s="78"/>
      <c r="BN860" s="78"/>
      <c r="BO860" s="78"/>
      <c r="BP860" s="78"/>
      <c r="BQ860" s="78"/>
      <c r="BR860" s="78"/>
      <c r="BS860" s="78"/>
      <c r="BT860" s="78"/>
      <c r="BU860" s="78"/>
      <c r="BV860" s="78"/>
    </row>
    <row r="861" spans="1:74" s="84" customFormat="1" ht="19">
      <c r="A861" s="78"/>
      <c r="B861" s="79"/>
      <c r="C861" s="80"/>
      <c r="D861" s="78"/>
      <c r="E861" s="78"/>
      <c r="F861" s="78"/>
      <c r="G861" s="78"/>
      <c r="H861" s="78"/>
      <c r="I861" s="78"/>
      <c r="J861" s="78"/>
      <c r="K861" s="78"/>
      <c r="L861" s="81"/>
      <c r="M861" s="82"/>
      <c r="N861" s="81"/>
      <c r="O861" s="78"/>
      <c r="P861" s="83"/>
      <c r="Q861" s="82"/>
      <c r="R861" s="81"/>
      <c r="S861" s="96"/>
      <c r="T861" s="82"/>
      <c r="U861" s="82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  <c r="BG861" s="78"/>
      <c r="BH861" s="78"/>
      <c r="BI861" s="78"/>
      <c r="BJ861" s="78"/>
      <c r="BK861" s="78"/>
      <c r="BL861" s="78"/>
      <c r="BM861" s="78"/>
      <c r="BN861" s="78"/>
      <c r="BO861" s="78"/>
      <c r="BP861" s="78"/>
      <c r="BQ861" s="78"/>
      <c r="BR861" s="78"/>
      <c r="BS861" s="78"/>
      <c r="BT861" s="78"/>
      <c r="BU861" s="78"/>
      <c r="BV861" s="78"/>
    </row>
    <row r="862" spans="1:74" s="84" customFormat="1" ht="19">
      <c r="A862" s="78"/>
      <c r="B862" s="79"/>
      <c r="C862" s="80"/>
      <c r="D862" s="78"/>
      <c r="E862" s="78"/>
      <c r="F862" s="78"/>
      <c r="G862" s="78"/>
      <c r="H862" s="78"/>
      <c r="I862" s="78"/>
      <c r="J862" s="78"/>
      <c r="K862" s="78"/>
      <c r="L862" s="81"/>
      <c r="M862" s="82"/>
      <c r="N862" s="81"/>
      <c r="O862" s="78"/>
      <c r="P862" s="83"/>
      <c r="Q862" s="82"/>
      <c r="R862" s="81"/>
      <c r="S862" s="96"/>
      <c r="T862" s="82"/>
      <c r="U862" s="82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  <c r="BG862" s="78"/>
      <c r="BH862" s="78"/>
      <c r="BI862" s="78"/>
      <c r="BJ862" s="78"/>
      <c r="BK862" s="78"/>
      <c r="BL862" s="78"/>
      <c r="BM862" s="78"/>
      <c r="BN862" s="78"/>
      <c r="BO862" s="78"/>
      <c r="BP862" s="78"/>
      <c r="BQ862" s="78"/>
      <c r="BR862" s="78"/>
      <c r="BS862" s="78"/>
      <c r="BT862" s="78"/>
      <c r="BU862" s="78"/>
      <c r="BV862" s="78"/>
    </row>
    <row r="863" spans="1:74" s="84" customFormat="1" ht="19">
      <c r="A863" s="78"/>
      <c r="B863" s="79"/>
      <c r="C863" s="80"/>
      <c r="D863" s="78"/>
      <c r="E863" s="78"/>
      <c r="F863" s="78"/>
      <c r="G863" s="78"/>
      <c r="H863" s="78"/>
      <c r="I863" s="78"/>
      <c r="J863" s="78"/>
      <c r="K863" s="78"/>
      <c r="L863" s="81"/>
      <c r="M863" s="82"/>
      <c r="N863" s="81"/>
      <c r="O863" s="78"/>
      <c r="P863" s="83"/>
      <c r="Q863" s="82"/>
      <c r="R863" s="81"/>
      <c r="S863" s="96"/>
      <c r="T863" s="82"/>
      <c r="U863" s="82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  <c r="BG863" s="78"/>
      <c r="BH863" s="78"/>
      <c r="BI863" s="78"/>
      <c r="BJ863" s="78"/>
      <c r="BK863" s="78"/>
      <c r="BL863" s="78"/>
      <c r="BM863" s="78"/>
      <c r="BN863" s="78"/>
      <c r="BO863" s="78"/>
      <c r="BP863" s="78"/>
      <c r="BQ863" s="78"/>
      <c r="BR863" s="78"/>
      <c r="BS863" s="78"/>
      <c r="BT863" s="78"/>
      <c r="BU863" s="78"/>
      <c r="BV863" s="78"/>
    </row>
    <row r="864" spans="1:74" s="84" customFormat="1" ht="19">
      <c r="A864" s="78"/>
      <c r="B864" s="79"/>
      <c r="C864" s="80"/>
      <c r="D864" s="78"/>
      <c r="E864" s="78"/>
      <c r="F864" s="78"/>
      <c r="G864" s="78"/>
      <c r="H864" s="78"/>
      <c r="I864" s="78"/>
      <c r="J864" s="78"/>
      <c r="K864" s="78"/>
      <c r="L864" s="81"/>
      <c r="M864" s="82"/>
      <c r="N864" s="81"/>
      <c r="O864" s="78"/>
      <c r="P864" s="83"/>
      <c r="Q864" s="82"/>
      <c r="R864" s="81"/>
      <c r="S864" s="96"/>
      <c r="T864" s="82"/>
      <c r="U864" s="82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  <c r="BG864" s="78"/>
      <c r="BH864" s="78"/>
      <c r="BI864" s="78"/>
      <c r="BJ864" s="78"/>
      <c r="BK864" s="78"/>
      <c r="BL864" s="78"/>
      <c r="BM864" s="78"/>
      <c r="BN864" s="78"/>
      <c r="BO864" s="78"/>
      <c r="BP864" s="78"/>
      <c r="BQ864" s="78"/>
      <c r="BR864" s="78"/>
      <c r="BS864" s="78"/>
      <c r="BT864" s="78"/>
      <c r="BU864" s="78"/>
      <c r="BV864" s="78"/>
    </row>
    <row r="865" spans="1:74" s="84" customFormat="1" ht="19">
      <c r="A865" s="78"/>
      <c r="B865" s="79"/>
      <c r="C865" s="80"/>
      <c r="D865" s="78"/>
      <c r="E865" s="78"/>
      <c r="F865" s="78"/>
      <c r="G865" s="78"/>
      <c r="H865" s="78"/>
      <c r="I865" s="78"/>
      <c r="J865" s="78"/>
      <c r="K865" s="78"/>
      <c r="L865" s="81"/>
      <c r="M865" s="82"/>
      <c r="N865" s="81"/>
      <c r="O865" s="78"/>
      <c r="P865" s="83"/>
      <c r="Q865" s="82"/>
      <c r="R865" s="81"/>
      <c r="S865" s="96"/>
      <c r="T865" s="82"/>
      <c r="U865" s="82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  <c r="BG865" s="78"/>
      <c r="BH865" s="78"/>
      <c r="BI865" s="78"/>
      <c r="BJ865" s="78"/>
      <c r="BK865" s="78"/>
      <c r="BL865" s="78"/>
      <c r="BM865" s="78"/>
      <c r="BN865" s="78"/>
      <c r="BO865" s="78"/>
      <c r="BP865" s="78"/>
      <c r="BQ865" s="78"/>
      <c r="BR865" s="78"/>
      <c r="BS865" s="78"/>
      <c r="BT865" s="78"/>
      <c r="BU865" s="78"/>
      <c r="BV865" s="78"/>
    </row>
    <row r="866" spans="1:74" s="84" customFormat="1" ht="19">
      <c r="A866" s="78"/>
      <c r="B866" s="79"/>
      <c r="C866" s="80"/>
      <c r="D866" s="78"/>
      <c r="E866" s="78"/>
      <c r="F866" s="78"/>
      <c r="G866" s="78"/>
      <c r="H866" s="78"/>
      <c r="I866" s="78"/>
      <c r="J866" s="78"/>
      <c r="K866" s="78"/>
      <c r="L866" s="81"/>
      <c r="M866" s="82"/>
      <c r="N866" s="81"/>
      <c r="O866" s="78"/>
      <c r="P866" s="83"/>
      <c r="Q866" s="82"/>
      <c r="R866" s="81"/>
      <c r="S866" s="96"/>
      <c r="T866" s="82"/>
      <c r="U866" s="82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  <c r="BG866" s="78"/>
      <c r="BH866" s="78"/>
      <c r="BI866" s="78"/>
      <c r="BJ866" s="78"/>
      <c r="BK866" s="78"/>
      <c r="BL866" s="78"/>
      <c r="BM866" s="78"/>
      <c r="BN866" s="78"/>
      <c r="BO866" s="78"/>
      <c r="BP866" s="78"/>
      <c r="BQ866" s="78"/>
      <c r="BR866" s="78"/>
      <c r="BS866" s="78"/>
      <c r="BT866" s="78"/>
      <c r="BU866" s="78"/>
      <c r="BV866" s="78"/>
    </row>
    <row r="867" spans="1:74" s="84" customFormat="1" ht="19">
      <c r="A867" s="78"/>
      <c r="B867" s="79"/>
      <c r="C867" s="80"/>
      <c r="D867" s="78"/>
      <c r="E867" s="78"/>
      <c r="F867" s="78"/>
      <c r="G867" s="78"/>
      <c r="H867" s="78"/>
      <c r="I867" s="78"/>
      <c r="J867" s="78"/>
      <c r="K867" s="78"/>
      <c r="L867" s="81"/>
      <c r="M867" s="82"/>
      <c r="N867" s="81"/>
      <c r="O867" s="78"/>
      <c r="P867" s="83"/>
      <c r="Q867" s="82"/>
      <c r="R867" s="81"/>
      <c r="S867" s="96"/>
      <c r="T867" s="82"/>
      <c r="U867" s="82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  <c r="BG867" s="78"/>
      <c r="BH867" s="78"/>
      <c r="BI867" s="78"/>
      <c r="BJ867" s="78"/>
      <c r="BK867" s="78"/>
      <c r="BL867" s="78"/>
      <c r="BM867" s="78"/>
      <c r="BN867" s="78"/>
      <c r="BO867" s="78"/>
      <c r="BP867" s="78"/>
      <c r="BQ867" s="78"/>
      <c r="BR867" s="78"/>
      <c r="BS867" s="78"/>
      <c r="BT867" s="78"/>
      <c r="BU867" s="78"/>
      <c r="BV867" s="78"/>
    </row>
    <row r="868" spans="1:74" s="84" customFormat="1" ht="19">
      <c r="A868" s="78"/>
      <c r="B868" s="79"/>
      <c r="C868" s="80"/>
      <c r="D868" s="78"/>
      <c r="E868" s="78"/>
      <c r="F868" s="78"/>
      <c r="G868" s="78"/>
      <c r="H868" s="78"/>
      <c r="I868" s="78"/>
      <c r="J868" s="78"/>
      <c r="K868" s="78"/>
      <c r="L868" s="81"/>
      <c r="M868" s="82"/>
      <c r="N868" s="81"/>
      <c r="O868" s="78"/>
      <c r="P868" s="83"/>
      <c r="Q868" s="82"/>
      <c r="R868" s="81"/>
      <c r="S868" s="96"/>
      <c r="T868" s="82"/>
      <c r="U868" s="82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78"/>
      <c r="BT868" s="78"/>
      <c r="BU868" s="78"/>
      <c r="BV868" s="78"/>
    </row>
    <row r="869" spans="1:74" s="84" customFormat="1" ht="19">
      <c r="A869" s="78"/>
      <c r="B869" s="79"/>
      <c r="C869" s="80"/>
      <c r="D869" s="78"/>
      <c r="E869" s="78"/>
      <c r="F869" s="78"/>
      <c r="G869" s="78"/>
      <c r="H869" s="78"/>
      <c r="I869" s="78"/>
      <c r="J869" s="78"/>
      <c r="K869" s="78"/>
      <c r="L869" s="81"/>
      <c r="M869" s="82"/>
      <c r="N869" s="81"/>
      <c r="O869" s="78"/>
      <c r="P869" s="83"/>
      <c r="Q869" s="82"/>
      <c r="R869" s="81"/>
      <c r="S869" s="96"/>
      <c r="T869" s="82"/>
      <c r="U869" s="82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78"/>
      <c r="BI869" s="78"/>
      <c r="BJ869" s="78"/>
      <c r="BK869" s="78"/>
      <c r="BL869" s="78"/>
      <c r="BM869" s="78"/>
      <c r="BN869" s="78"/>
      <c r="BO869" s="78"/>
      <c r="BP869" s="78"/>
      <c r="BQ869" s="78"/>
      <c r="BR869" s="78"/>
      <c r="BS869" s="78"/>
      <c r="BT869" s="78"/>
      <c r="BU869" s="78"/>
      <c r="BV869" s="78"/>
    </row>
    <row r="870" spans="1:74" s="84" customFormat="1" ht="19">
      <c r="A870" s="78"/>
      <c r="B870" s="79"/>
      <c r="C870" s="80"/>
      <c r="D870" s="78"/>
      <c r="E870" s="78"/>
      <c r="F870" s="78"/>
      <c r="G870" s="78"/>
      <c r="H870" s="78"/>
      <c r="I870" s="78"/>
      <c r="J870" s="78"/>
      <c r="K870" s="78"/>
      <c r="L870" s="81"/>
      <c r="M870" s="82"/>
      <c r="N870" s="81"/>
      <c r="O870" s="78"/>
      <c r="P870" s="83"/>
      <c r="Q870" s="82"/>
      <c r="R870" s="81"/>
      <c r="S870" s="96"/>
      <c r="T870" s="82"/>
      <c r="U870" s="82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  <c r="BG870" s="78"/>
      <c r="BH870" s="78"/>
      <c r="BI870" s="78"/>
      <c r="BJ870" s="78"/>
      <c r="BK870" s="78"/>
      <c r="BL870" s="78"/>
      <c r="BM870" s="78"/>
      <c r="BN870" s="78"/>
      <c r="BO870" s="78"/>
      <c r="BP870" s="78"/>
      <c r="BQ870" s="78"/>
      <c r="BR870" s="78"/>
      <c r="BS870" s="78"/>
      <c r="BT870" s="78"/>
      <c r="BU870" s="78"/>
      <c r="BV870" s="78"/>
    </row>
    <row r="871" spans="1:74" s="84" customFormat="1" ht="19">
      <c r="A871" s="78"/>
      <c r="B871" s="79"/>
      <c r="C871" s="80"/>
      <c r="D871" s="78"/>
      <c r="E871" s="78"/>
      <c r="F871" s="78"/>
      <c r="G871" s="78"/>
      <c r="H871" s="78"/>
      <c r="I871" s="78"/>
      <c r="J871" s="78"/>
      <c r="K871" s="78"/>
      <c r="L871" s="81"/>
      <c r="M871" s="82"/>
      <c r="N871" s="81"/>
      <c r="O871" s="78"/>
      <c r="P871" s="83"/>
      <c r="Q871" s="82"/>
      <c r="R871" s="81"/>
      <c r="S871" s="96"/>
      <c r="T871" s="82"/>
      <c r="U871" s="82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  <c r="BG871" s="78"/>
      <c r="BH871" s="78"/>
      <c r="BI871" s="78"/>
      <c r="BJ871" s="78"/>
      <c r="BK871" s="78"/>
      <c r="BL871" s="78"/>
      <c r="BM871" s="78"/>
      <c r="BN871" s="78"/>
      <c r="BO871" s="78"/>
      <c r="BP871" s="78"/>
      <c r="BQ871" s="78"/>
      <c r="BR871" s="78"/>
      <c r="BS871" s="78"/>
      <c r="BT871" s="78"/>
      <c r="BU871" s="78"/>
      <c r="BV871" s="78"/>
    </row>
    <row r="872" spans="1:74" s="84" customFormat="1" ht="19">
      <c r="A872" s="78"/>
      <c r="B872" s="79"/>
      <c r="C872" s="80"/>
      <c r="D872" s="78"/>
      <c r="E872" s="78"/>
      <c r="F872" s="78"/>
      <c r="G872" s="78"/>
      <c r="H872" s="78"/>
      <c r="I872" s="78"/>
      <c r="J872" s="78"/>
      <c r="K872" s="78"/>
      <c r="L872" s="81"/>
      <c r="M872" s="82"/>
      <c r="N872" s="81"/>
      <c r="O872" s="78"/>
      <c r="P872" s="83"/>
      <c r="Q872" s="82"/>
      <c r="R872" s="81"/>
      <c r="S872" s="96"/>
      <c r="T872" s="82"/>
      <c r="U872" s="82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  <c r="BG872" s="78"/>
      <c r="BH872" s="78"/>
      <c r="BI872" s="78"/>
      <c r="BJ872" s="78"/>
      <c r="BK872" s="78"/>
      <c r="BL872" s="78"/>
      <c r="BM872" s="78"/>
      <c r="BN872" s="78"/>
      <c r="BO872" s="78"/>
      <c r="BP872" s="78"/>
      <c r="BQ872" s="78"/>
      <c r="BR872" s="78"/>
      <c r="BS872" s="78"/>
      <c r="BT872" s="78"/>
      <c r="BU872" s="78"/>
      <c r="BV872" s="78"/>
    </row>
    <row r="873" spans="1:74" s="84" customFormat="1" ht="19">
      <c r="A873" s="78"/>
      <c r="B873" s="79"/>
      <c r="C873" s="80"/>
      <c r="D873" s="78"/>
      <c r="E873" s="78"/>
      <c r="F873" s="78"/>
      <c r="G873" s="78"/>
      <c r="H873" s="78"/>
      <c r="I873" s="78"/>
      <c r="J873" s="78"/>
      <c r="K873" s="78"/>
      <c r="L873" s="81"/>
      <c r="M873" s="82"/>
      <c r="N873" s="81"/>
      <c r="O873" s="78"/>
      <c r="P873" s="83"/>
      <c r="Q873" s="82"/>
      <c r="R873" s="81"/>
      <c r="S873" s="96"/>
      <c r="T873" s="82"/>
      <c r="U873" s="82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  <c r="BG873" s="78"/>
      <c r="BH873" s="78"/>
      <c r="BI873" s="78"/>
      <c r="BJ873" s="78"/>
      <c r="BK873" s="78"/>
      <c r="BL873" s="78"/>
      <c r="BM873" s="78"/>
      <c r="BN873" s="78"/>
      <c r="BO873" s="78"/>
      <c r="BP873" s="78"/>
      <c r="BQ873" s="78"/>
      <c r="BR873" s="78"/>
      <c r="BS873" s="78"/>
      <c r="BT873" s="78"/>
      <c r="BU873" s="78"/>
      <c r="BV873" s="78"/>
    </row>
    <row r="874" spans="1:74" s="84" customFormat="1" ht="19">
      <c r="A874" s="78"/>
      <c r="B874" s="79"/>
      <c r="C874" s="80"/>
      <c r="D874" s="78"/>
      <c r="E874" s="78"/>
      <c r="F874" s="78"/>
      <c r="G874" s="78"/>
      <c r="H874" s="78"/>
      <c r="I874" s="78"/>
      <c r="J874" s="78"/>
      <c r="K874" s="78"/>
      <c r="L874" s="81"/>
      <c r="M874" s="82"/>
      <c r="N874" s="81"/>
      <c r="O874" s="78"/>
      <c r="P874" s="83"/>
      <c r="Q874" s="82"/>
      <c r="R874" s="81"/>
      <c r="S874" s="96"/>
      <c r="T874" s="82"/>
      <c r="U874" s="82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  <c r="BG874" s="78"/>
      <c r="BH874" s="78"/>
      <c r="BI874" s="78"/>
      <c r="BJ874" s="78"/>
      <c r="BK874" s="78"/>
      <c r="BL874" s="78"/>
      <c r="BM874" s="78"/>
      <c r="BN874" s="78"/>
      <c r="BO874" s="78"/>
      <c r="BP874" s="78"/>
      <c r="BQ874" s="78"/>
      <c r="BR874" s="78"/>
      <c r="BS874" s="78"/>
      <c r="BT874" s="78"/>
      <c r="BU874" s="78"/>
      <c r="BV874" s="78"/>
    </row>
    <row r="875" spans="1:74" s="84" customFormat="1" ht="19">
      <c r="A875" s="78"/>
      <c r="B875" s="79"/>
      <c r="C875" s="80"/>
      <c r="D875" s="78"/>
      <c r="E875" s="78"/>
      <c r="F875" s="78"/>
      <c r="G875" s="78"/>
      <c r="H875" s="78"/>
      <c r="I875" s="78"/>
      <c r="J875" s="78"/>
      <c r="K875" s="78"/>
      <c r="L875" s="81"/>
      <c r="M875" s="82"/>
      <c r="N875" s="81"/>
      <c r="O875" s="78"/>
      <c r="P875" s="83"/>
      <c r="Q875" s="82"/>
      <c r="R875" s="81"/>
      <c r="S875" s="96"/>
      <c r="T875" s="82"/>
      <c r="U875" s="82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  <c r="BG875" s="78"/>
      <c r="BH875" s="78"/>
      <c r="BI875" s="78"/>
      <c r="BJ875" s="78"/>
      <c r="BK875" s="78"/>
      <c r="BL875" s="78"/>
      <c r="BM875" s="78"/>
      <c r="BN875" s="78"/>
      <c r="BO875" s="78"/>
      <c r="BP875" s="78"/>
      <c r="BQ875" s="78"/>
      <c r="BR875" s="78"/>
      <c r="BS875" s="78"/>
      <c r="BT875" s="78"/>
      <c r="BU875" s="78"/>
      <c r="BV875" s="78"/>
    </row>
    <row r="876" spans="1:74" s="84" customFormat="1" ht="19">
      <c r="A876" s="78"/>
      <c r="B876" s="79"/>
      <c r="C876" s="80"/>
      <c r="D876" s="78"/>
      <c r="E876" s="78"/>
      <c r="F876" s="78"/>
      <c r="G876" s="78"/>
      <c r="H876" s="78"/>
      <c r="I876" s="78"/>
      <c r="J876" s="78"/>
      <c r="K876" s="78"/>
      <c r="L876" s="81"/>
      <c r="M876" s="82"/>
      <c r="N876" s="81"/>
      <c r="O876" s="78"/>
      <c r="P876" s="83"/>
      <c r="Q876" s="82"/>
      <c r="R876" s="81"/>
      <c r="S876" s="96"/>
      <c r="T876" s="82"/>
      <c r="U876" s="82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  <c r="BG876" s="78"/>
      <c r="BH876" s="78"/>
      <c r="BI876" s="78"/>
      <c r="BJ876" s="78"/>
      <c r="BK876" s="78"/>
      <c r="BL876" s="78"/>
      <c r="BM876" s="78"/>
      <c r="BN876" s="78"/>
      <c r="BO876" s="78"/>
      <c r="BP876" s="78"/>
      <c r="BQ876" s="78"/>
      <c r="BR876" s="78"/>
      <c r="BS876" s="78"/>
      <c r="BT876" s="78"/>
      <c r="BU876" s="78"/>
      <c r="BV876" s="78"/>
    </row>
    <row r="877" spans="1:74" s="84" customFormat="1" ht="19">
      <c r="A877" s="78"/>
      <c r="B877" s="79"/>
      <c r="C877" s="80"/>
      <c r="D877" s="78"/>
      <c r="E877" s="78"/>
      <c r="F877" s="78"/>
      <c r="G877" s="78"/>
      <c r="H877" s="78"/>
      <c r="I877" s="78"/>
      <c r="J877" s="78"/>
      <c r="K877" s="78"/>
      <c r="L877" s="81"/>
      <c r="M877" s="82"/>
      <c r="N877" s="81"/>
      <c r="O877" s="78"/>
      <c r="P877" s="83"/>
      <c r="Q877" s="82"/>
      <c r="R877" s="81"/>
      <c r="S877" s="96"/>
      <c r="T877" s="82"/>
      <c r="U877" s="82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  <c r="BG877" s="78"/>
      <c r="BH877" s="78"/>
      <c r="BI877" s="78"/>
      <c r="BJ877" s="78"/>
      <c r="BK877" s="78"/>
      <c r="BL877" s="78"/>
      <c r="BM877" s="78"/>
      <c r="BN877" s="78"/>
      <c r="BO877" s="78"/>
      <c r="BP877" s="78"/>
      <c r="BQ877" s="78"/>
      <c r="BR877" s="78"/>
      <c r="BS877" s="78"/>
      <c r="BT877" s="78"/>
      <c r="BU877" s="78"/>
      <c r="BV877" s="78"/>
    </row>
    <row r="878" spans="1:74" s="84" customFormat="1" ht="19">
      <c r="A878" s="78"/>
      <c r="B878" s="79"/>
      <c r="C878" s="80"/>
      <c r="D878" s="78"/>
      <c r="E878" s="78"/>
      <c r="F878" s="78"/>
      <c r="G878" s="78"/>
      <c r="H878" s="78"/>
      <c r="I878" s="78"/>
      <c r="J878" s="78"/>
      <c r="K878" s="78"/>
      <c r="L878" s="81"/>
      <c r="M878" s="82"/>
      <c r="N878" s="81"/>
      <c r="O878" s="78"/>
      <c r="P878" s="83"/>
      <c r="Q878" s="82"/>
      <c r="R878" s="81"/>
      <c r="S878" s="96"/>
      <c r="T878" s="82"/>
      <c r="U878" s="82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  <c r="BG878" s="78"/>
      <c r="BH878" s="78"/>
      <c r="BI878" s="78"/>
      <c r="BJ878" s="78"/>
      <c r="BK878" s="78"/>
      <c r="BL878" s="78"/>
      <c r="BM878" s="78"/>
      <c r="BN878" s="78"/>
      <c r="BO878" s="78"/>
      <c r="BP878" s="78"/>
      <c r="BQ878" s="78"/>
      <c r="BR878" s="78"/>
      <c r="BS878" s="78"/>
      <c r="BT878" s="78"/>
      <c r="BU878" s="78"/>
      <c r="BV878" s="78"/>
    </row>
    <row r="879" spans="1:74" s="84" customFormat="1" ht="19">
      <c r="A879" s="78"/>
      <c r="B879" s="79"/>
      <c r="C879" s="80"/>
      <c r="D879" s="78"/>
      <c r="E879" s="78"/>
      <c r="F879" s="78"/>
      <c r="G879" s="78"/>
      <c r="H879" s="78"/>
      <c r="I879" s="78"/>
      <c r="J879" s="78"/>
      <c r="K879" s="78"/>
      <c r="L879" s="81"/>
      <c r="M879" s="82"/>
      <c r="N879" s="81"/>
      <c r="O879" s="78"/>
      <c r="P879" s="83"/>
      <c r="Q879" s="82"/>
      <c r="R879" s="81"/>
      <c r="S879" s="96"/>
      <c r="T879" s="82"/>
      <c r="U879" s="82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  <c r="BG879" s="78"/>
      <c r="BH879" s="78"/>
      <c r="BI879" s="78"/>
      <c r="BJ879" s="78"/>
      <c r="BK879" s="78"/>
      <c r="BL879" s="78"/>
      <c r="BM879" s="78"/>
      <c r="BN879" s="78"/>
      <c r="BO879" s="78"/>
      <c r="BP879" s="78"/>
      <c r="BQ879" s="78"/>
      <c r="BR879" s="78"/>
      <c r="BS879" s="78"/>
      <c r="BT879" s="78"/>
      <c r="BU879" s="78"/>
      <c r="BV879" s="78"/>
    </row>
    <row r="880" spans="1:74" s="84" customFormat="1" ht="19">
      <c r="A880" s="78"/>
      <c r="B880" s="79"/>
      <c r="C880" s="80"/>
      <c r="D880" s="78"/>
      <c r="E880" s="78"/>
      <c r="F880" s="78"/>
      <c r="G880" s="78"/>
      <c r="H880" s="78"/>
      <c r="I880" s="78"/>
      <c r="J880" s="78"/>
      <c r="K880" s="78"/>
      <c r="L880" s="81"/>
      <c r="M880" s="82"/>
      <c r="N880" s="81"/>
      <c r="O880" s="78"/>
      <c r="P880" s="83"/>
      <c r="Q880" s="82"/>
      <c r="R880" s="81"/>
      <c r="S880" s="96"/>
      <c r="T880" s="82"/>
      <c r="U880" s="82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  <c r="BG880" s="78"/>
      <c r="BH880" s="78"/>
      <c r="BI880" s="78"/>
      <c r="BJ880" s="78"/>
      <c r="BK880" s="78"/>
      <c r="BL880" s="78"/>
      <c r="BM880" s="78"/>
      <c r="BN880" s="78"/>
      <c r="BO880" s="78"/>
      <c r="BP880" s="78"/>
      <c r="BQ880" s="78"/>
      <c r="BR880" s="78"/>
      <c r="BS880" s="78"/>
      <c r="BT880" s="78"/>
      <c r="BU880" s="78"/>
      <c r="BV880" s="78"/>
    </row>
    <row r="881" spans="1:74" s="84" customFormat="1" ht="19">
      <c r="A881" s="78"/>
      <c r="B881" s="79"/>
      <c r="C881" s="80"/>
      <c r="D881" s="78"/>
      <c r="E881" s="78"/>
      <c r="F881" s="78"/>
      <c r="G881" s="78"/>
      <c r="H881" s="78"/>
      <c r="I881" s="78"/>
      <c r="J881" s="78"/>
      <c r="K881" s="78"/>
      <c r="L881" s="81"/>
      <c r="M881" s="82"/>
      <c r="N881" s="81"/>
      <c r="O881" s="78"/>
      <c r="P881" s="83"/>
      <c r="Q881" s="82"/>
      <c r="R881" s="81"/>
      <c r="S881" s="96"/>
      <c r="T881" s="82"/>
      <c r="U881" s="82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  <c r="BG881" s="78"/>
      <c r="BH881" s="78"/>
      <c r="BI881" s="78"/>
      <c r="BJ881" s="78"/>
      <c r="BK881" s="78"/>
      <c r="BL881" s="78"/>
      <c r="BM881" s="78"/>
      <c r="BN881" s="78"/>
      <c r="BO881" s="78"/>
      <c r="BP881" s="78"/>
      <c r="BQ881" s="78"/>
      <c r="BR881" s="78"/>
      <c r="BS881" s="78"/>
      <c r="BT881" s="78"/>
      <c r="BU881" s="78"/>
      <c r="BV881" s="78"/>
    </row>
    <row r="882" spans="1:74" s="84" customFormat="1" ht="19">
      <c r="A882" s="78"/>
      <c r="B882" s="79"/>
      <c r="C882" s="80"/>
      <c r="D882" s="78"/>
      <c r="E882" s="78"/>
      <c r="F882" s="78"/>
      <c r="G882" s="78"/>
      <c r="H882" s="78"/>
      <c r="I882" s="78"/>
      <c r="J882" s="78"/>
      <c r="K882" s="78"/>
      <c r="L882" s="81"/>
      <c r="M882" s="82"/>
      <c r="N882" s="81"/>
      <c r="O882" s="78"/>
      <c r="P882" s="83"/>
      <c r="Q882" s="82"/>
      <c r="R882" s="81"/>
      <c r="S882" s="96"/>
      <c r="T882" s="82"/>
      <c r="U882" s="82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  <c r="BG882" s="78"/>
      <c r="BH882" s="78"/>
      <c r="BI882" s="78"/>
      <c r="BJ882" s="78"/>
      <c r="BK882" s="78"/>
      <c r="BL882" s="78"/>
      <c r="BM882" s="78"/>
      <c r="BN882" s="78"/>
      <c r="BO882" s="78"/>
      <c r="BP882" s="78"/>
      <c r="BQ882" s="78"/>
      <c r="BR882" s="78"/>
      <c r="BS882" s="78"/>
      <c r="BT882" s="78"/>
      <c r="BU882" s="78"/>
      <c r="BV882" s="78"/>
    </row>
    <row r="883" spans="1:74" s="84" customFormat="1" ht="19">
      <c r="A883" s="78"/>
      <c r="B883" s="79"/>
      <c r="C883" s="80"/>
      <c r="D883" s="78"/>
      <c r="E883" s="78"/>
      <c r="F883" s="78"/>
      <c r="G883" s="78"/>
      <c r="H883" s="78"/>
      <c r="I883" s="78"/>
      <c r="J883" s="78"/>
      <c r="K883" s="78"/>
      <c r="L883" s="81"/>
      <c r="M883" s="82"/>
      <c r="N883" s="81"/>
      <c r="O883" s="78"/>
      <c r="P883" s="83"/>
      <c r="Q883" s="82"/>
      <c r="R883" s="81"/>
      <c r="S883" s="96"/>
      <c r="T883" s="82"/>
      <c r="U883" s="82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  <c r="BG883" s="78"/>
      <c r="BH883" s="78"/>
      <c r="BI883" s="78"/>
      <c r="BJ883" s="78"/>
      <c r="BK883" s="78"/>
      <c r="BL883" s="78"/>
      <c r="BM883" s="78"/>
      <c r="BN883" s="78"/>
      <c r="BO883" s="78"/>
      <c r="BP883" s="78"/>
      <c r="BQ883" s="78"/>
      <c r="BR883" s="78"/>
      <c r="BS883" s="78"/>
      <c r="BT883" s="78"/>
      <c r="BU883" s="78"/>
      <c r="BV883" s="78"/>
    </row>
    <row r="884" spans="1:74" s="84" customFormat="1" ht="19">
      <c r="A884" s="78"/>
      <c r="B884" s="79"/>
      <c r="C884" s="80"/>
      <c r="D884" s="78"/>
      <c r="E884" s="78"/>
      <c r="F884" s="78"/>
      <c r="G884" s="78"/>
      <c r="H884" s="78"/>
      <c r="I884" s="78"/>
      <c r="J884" s="78"/>
      <c r="K884" s="78"/>
      <c r="L884" s="81"/>
      <c r="M884" s="82"/>
      <c r="N884" s="81"/>
      <c r="O884" s="78"/>
      <c r="P884" s="83"/>
      <c r="Q884" s="82"/>
      <c r="R884" s="81"/>
      <c r="S884" s="96"/>
      <c r="T884" s="82"/>
      <c r="U884" s="82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78"/>
      <c r="BT884" s="78"/>
      <c r="BU884" s="78"/>
      <c r="BV884" s="78"/>
    </row>
    <row r="885" spans="1:74" s="84" customFormat="1" ht="19">
      <c r="A885" s="78"/>
      <c r="B885" s="79"/>
      <c r="C885" s="80"/>
      <c r="D885" s="78"/>
      <c r="E885" s="78"/>
      <c r="F885" s="78"/>
      <c r="G885" s="78"/>
      <c r="H885" s="78"/>
      <c r="I885" s="78"/>
      <c r="J885" s="78"/>
      <c r="K885" s="78"/>
      <c r="L885" s="81"/>
      <c r="M885" s="82"/>
      <c r="N885" s="81"/>
      <c r="O885" s="78"/>
      <c r="P885" s="83"/>
      <c r="Q885" s="82"/>
      <c r="R885" s="81"/>
      <c r="S885" s="96"/>
      <c r="T885" s="82"/>
      <c r="U885" s="82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  <c r="BG885" s="78"/>
      <c r="BH885" s="78"/>
      <c r="BI885" s="78"/>
      <c r="BJ885" s="78"/>
      <c r="BK885" s="78"/>
      <c r="BL885" s="78"/>
      <c r="BM885" s="78"/>
      <c r="BN885" s="78"/>
      <c r="BO885" s="78"/>
      <c r="BP885" s="78"/>
      <c r="BQ885" s="78"/>
      <c r="BR885" s="78"/>
      <c r="BS885" s="78"/>
      <c r="BT885" s="78"/>
      <c r="BU885" s="78"/>
      <c r="BV885" s="78"/>
    </row>
    <row r="886" spans="1:74" s="84" customFormat="1" ht="19">
      <c r="A886" s="78"/>
      <c r="B886" s="79"/>
      <c r="C886" s="80"/>
      <c r="D886" s="78"/>
      <c r="E886" s="78"/>
      <c r="F886" s="78"/>
      <c r="G886" s="78"/>
      <c r="H886" s="78"/>
      <c r="I886" s="78"/>
      <c r="J886" s="78"/>
      <c r="K886" s="78"/>
      <c r="L886" s="81"/>
      <c r="M886" s="82"/>
      <c r="N886" s="81"/>
      <c r="O886" s="78"/>
      <c r="P886" s="83"/>
      <c r="Q886" s="82"/>
      <c r="R886" s="81"/>
      <c r="S886" s="96"/>
      <c r="T886" s="82"/>
      <c r="U886" s="82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  <c r="BG886" s="78"/>
      <c r="BH886" s="78"/>
      <c r="BI886" s="78"/>
      <c r="BJ886" s="78"/>
      <c r="BK886" s="78"/>
      <c r="BL886" s="78"/>
      <c r="BM886" s="78"/>
      <c r="BN886" s="78"/>
      <c r="BO886" s="78"/>
      <c r="BP886" s="78"/>
      <c r="BQ886" s="78"/>
      <c r="BR886" s="78"/>
      <c r="BS886" s="78"/>
      <c r="BT886" s="78"/>
      <c r="BU886" s="78"/>
      <c r="BV886" s="78"/>
    </row>
    <row r="887" spans="1:74" s="84" customFormat="1" ht="19">
      <c r="A887" s="78"/>
      <c r="B887" s="79"/>
      <c r="C887" s="80"/>
      <c r="D887" s="78"/>
      <c r="E887" s="78"/>
      <c r="F887" s="78"/>
      <c r="G887" s="78"/>
      <c r="H887" s="78"/>
      <c r="I887" s="78"/>
      <c r="J887" s="78"/>
      <c r="K887" s="78"/>
      <c r="L887" s="81"/>
      <c r="M887" s="82"/>
      <c r="N887" s="81"/>
      <c r="O887" s="78"/>
      <c r="P887" s="83"/>
      <c r="Q887" s="82"/>
      <c r="R887" s="81"/>
      <c r="S887" s="96"/>
      <c r="T887" s="82"/>
      <c r="U887" s="82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  <c r="BG887" s="78"/>
      <c r="BH887" s="78"/>
      <c r="BI887" s="78"/>
      <c r="BJ887" s="78"/>
      <c r="BK887" s="78"/>
      <c r="BL887" s="78"/>
      <c r="BM887" s="78"/>
      <c r="BN887" s="78"/>
      <c r="BO887" s="78"/>
      <c r="BP887" s="78"/>
      <c r="BQ887" s="78"/>
      <c r="BR887" s="78"/>
      <c r="BS887" s="78"/>
      <c r="BT887" s="78"/>
      <c r="BU887" s="78"/>
      <c r="BV887" s="78"/>
    </row>
    <row r="888" spans="1:74" s="84" customFormat="1" ht="19">
      <c r="A888" s="78"/>
      <c r="B888" s="79"/>
      <c r="C888" s="80"/>
      <c r="D888" s="78"/>
      <c r="E888" s="78"/>
      <c r="F888" s="78"/>
      <c r="G888" s="78"/>
      <c r="H888" s="78"/>
      <c r="I888" s="78"/>
      <c r="J888" s="78"/>
      <c r="K888" s="78"/>
      <c r="L888" s="81"/>
      <c r="M888" s="82"/>
      <c r="N888" s="81"/>
      <c r="O888" s="78"/>
      <c r="P888" s="83"/>
      <c r="Q888" s="82"/>
      <c r="R888" s="81"/>
      <c r="S888" s="96"/>
      <c r="T888" s="82"/>
      <c r="U888" s="82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  <c r="BT888" s="78"/>
      <c r="BU888" s="78"/>
      <c r="BV888" s="78"/>
    </row>
    <row r="889" spans="1:74" s="84" customFormat="1" ht="19">
      <c r="A889" s="78"/>
      <c r="B889" s="79"/>
      <c r="C889" s="80"/>
      <c r="D889" s="78"/>
      <c r="E889" s="78"/>
      <c r="F889" s="78"/>
      <c r="G889" s="78"/>
      <c r="H889" s="78"/>
      <c r="I889" s="78"/>
      <c r="J889" s="78"/>
      <c r="K889" s="78"/>
      <c r="L889" s="81"/>
      <c r="M889" s="82"/>
      <c r="N889" s="81"/>
      <c r="O889" s="78"/>
      <c r="P889" s="83"/>
      <c r="Q889" s="82"/>
      <c r="R889" s="81"/>
      <c r="S889" s="96"/>
      <c r="T889" s="82"/>
      <c r="U889" s="82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  <c r="BG889" s="78"/>
      <c r="BH889" s="78"/>
      <c r="BI889" s="78"/>
      <c r="BJ889" s="78"/>
      <c r="BK889" s="78"/>
      <c r="BL889" s="78"/>
      <c r="BM889" s="78"/>
      <c r="BN889" s="78"/>
      <c r="BO889" s="78"/>
      <c r="BP889" s="78"/>
      <c r="BQ889" s="78"/>
      <c r="BR889" s="78"/>
      <c r="BS889" s="78"/>
      <c r="BT889" s="78"/>
      <c r="BU889" s="78"/>
      <c r="BV889" s="78"/>
    </row>
    <row r="890" spans="1:74" s="84" customFormat="1" ht="19">
      <c r="A890" s="78"/>
      <c r="B890" s="79"/>
      <c r="C890" s="80"/>
      <c r="D890" s="78"/>
      <c r="E890" s="78"/>
      <c r="F890" s="78"/>
      <c r="G890" s="78"/>
      <c r="H890" s="78"/>
      <c r="I890" s="78"/>
      <c r="J890" s="78"/>
      <c r="K890" s="78"/>
      <c r="L890" s="81"/>
      <c r="M890" s="82"/>
      <c r="N890" s="81"/>
      <c r="O890" s="78"/>
      <c r="P890" s="83"/>
      <c r="Q890" s="82"/>
      <c r="R890" s="81"/>
      <c r="S890" s="96"/>
      <c r="T890" s="82"/>
      <c r="U890" s="82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  <c r="BG890" s="78"/>
      <c r="BH890" s="78"/>
      <c r="BI890" s="78"/>
      <c r="BJ890" s="78"/>
      <c r="BK890" s="78"/>
      <c r="BL890" s="78"/>
      <c r="BM890" s="78"/>
      <c r="BN890" s="78"/>
      <c r="BO890" s="78"/>
      <c r="BP890" s="78"/>
      <c r="BQ890" s="78"/>
      <c r="BR890" s="78"/>
      <c r="BS890" s="78"/>
      <c r="BT890" s="78"/>
      <c r="BU890" s="78"/>
      <c r="BV890" s="78"/>
    </row>
    <row r="891" spans="1:74" s="84" customFormat="1" ht="19">
      <c r="A891" s="78"/>
      <c r="B891" s="79"/>
      <c r="C891" s="80"/>
      <c r="D891" s="78"/>
      <c r="E891" s="78"/>
      <c r="F891" s="78"/>
      <c r="G891" s="78"/>
      <c r="H891" s="78"/>
      <c r="I891" s="78"/>
      <c r="J891" s="78"/>
      <c r="K891" s="78"/>
      <c r="L891" s="81"/>
      <c r="M891" s="82"/>
      <c r="N891" s="81"/>
      <c r="O891" s="78"/>
      <c r="P891" s="83"/>
      <c r="Q891" s="82"/>
      <c r="R891" s="81"/>
      <c r="S891" s="96"/>
      <c r="T891" s="82"/>
      <c r="U891" s="82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  <c r="BG891" s="78"/>
      <c r="BH891" s="78"/>
      <c r="BI891" s="78"/>
      <c r="BJ891" s="78"/>
      <c r="BK891" s="78"/>
      <c r="BL891" s="78"/>
      <c r="BM891" s="78"/>
      <c r="BN891" s="78"/>
      <c r="BO891" s="78"/>
      <c r="BP891" s="78"/>
      <c r="BQ891" s="78"/>
      <c r="BR891" s="78"/>
      <c r="BS891" s="78"/>
      <c r="BT891" s="78"/>
      <c r="BU891" s="78"/>
      <c r="BV891" s="78"/>
    </row>
    <row r="892" spans="1:74" s="84" customFormat="1" ht="19">
      <c r="A892" s="78"/>
      <c r="B892" s="79"/>
      <c r="C892" s="80"/>
      <c r="D892" s="78"/>
      <c r="E892" s="78"/>
      <c r="F892" s="78"/>
      <c r="G892" s="78"/>
      <c r="H892" s="78"/>
      <c r="I892" s="78"/>
      <c r="J892" s="78"/>
      <c r="K892" s="78"/>
      <c r="L892" s="81"/>
      <c r="M892" s="82"/>
      <c r="N892" s="81"/>
      <c r="O892" s="78"/>
      <c r="P892" s="83"/>
      <c r="Q892" s="82"/>
      <c r="R892" s="81"/>
      <c r="S892" s="96"/>
      <c r="T892" s="82"/>
      <c r="U892" s="82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  <c r="BG892" s="78"/>
      <c r="BH892" s="78"/>
      <c r="BI892" s="78"/>
      <c r="BJ892" s="78"/>
      <c r="BK892" s="78"/>
      <c r="BL892" s="78"/>
      <c r="BM892" s="78"/>
      <c r="BN892" s="78"/>
      <c r="BO892" s="78"/>
      <c r="BP892" s="78"/>
      <c r="BQ892" s="78"/>
      <c r="BR892" s="78"/>
      <c r="BS892" s="78"/>
      <c r="BT892" s="78"/>
      <c r="BU892" s="78"/>
      <c r="BV892" s="78"/>
    </row>
    <row r="893" spans="1:74" s="84" customFormat="1" ht="19">
      <c r="A893" s="78"/>
      <c r="B893" s="79"/>
      <c r="C893" s="80"/>
      <c r="D893" s="78"/>
      <c r="E893" s="78"/>
      <c r="F893" s="78"/>
      <c r="G893" s="78"/>
      <c r="H893" s="78"/>
      <c r="I893" s="78"/>
      <c r="J893" s="78"/>
      <c r="K893" s="78"/>
      <c r="L893" s="81"/>
      <c r="M893" s="82"/>
      <c r="N893" s="81"/>
      <c r="O893" s="78"/>
      <c r="P893" s="83"/>
      <c r="Q893" s="82"/>
      <c r="R893" s="81"/>
      <c r="S893" s="96"/>
      <c r="T893" s="82"/>
      <c r="U893" s="82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  <c r="BG893" s="78"/>
      <c r="BH893" s="78"/>
      <c r="BI893" s="78"/>
      <c r="BJ893" s="78"/>
      <c r="BK893" s="78"/>
      <c r="BL893" s="78"/>
      <c r="BM893" s="78"/>
      <c r="BN893" s="78"/>
      <c r="BO893" s="78"/>
      <c r="BP893" s="78"/>
      <c r="BQ893" s="78"/>
      <c r="BR893" s="78"/>
      <c r="BS893" s="78"/>
      <c r="BT893" s="78"/>
      <c r="BU893" s="78"/>
      <c r="BV893" s="78"/>
    </row>
    <row r="894" spans="1:74" s="84" customFormat="1" ht="19">
      <c r="A894" s="78"/>
      <c r="B894" s="79"/>
      <c r="C894" s="80"/>
      <c r="D894" s="78"/>
      <c r="E894" s="78"/>
      <c r="F894" s="78"/>
      <c r="G894" s="78"/>
      <c r="H894" s="78"/>
      <c r="I894" s="78"/>
      <c r="J894" s="78"/>
      <c r="K894" s="78"/>
      <c r="L894" s="81"/>
      <c r="M894" s="82"/>
      <c r="N894" s="81"/>
      <c r="O894" s="78"/>
      <c r="P894" s="83"/>
      <c r="Q894" s="82"/>
      <c r="R894" s="81"/>
      <c r="S894" s="96"/>
      <c r="T894" s="82"/>
      <c r="U894" s="82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  <c r="BG894" s="78"/>
      <c r="BH894" s="78"/>
      <c r="BI894" s="78"/>
      <c r="BJ894" s="78"/>
      <c r="BK894" s="78"/>
      <c r="BL894" s="78"/>
      <c r="BM894" s="78"/>
      <c r="BN894" s="78"/>
      <c r="BO894" s="78"/>
      <c r="BP894" s="78"/>
      <c r="BQ894" s="78"/>
      <c r="BR894" s="78"/>
      <c r="BS894" s="78"/>
      <c r="BT894" s="78"/>
      <c r="BU894" s="78"/>
      <c r="BV894" s="78"/>
    </row>
    <row r="895" spans="1:74" s="84" customFormat="1" ht="19">
      <c r="A895" s="78"/>
      <c r="B895" s="79"/>
      <c r="C895" s="80"/>
      <c r="D895" s="78"/>
      <c r="E895" s="78"/>
      <c r="F895" s="78"/>
      <c r="G895" s="78"/>
      <c r="H895" s="78"/>
      <c r="I895" s="78"/>
      <c r="J895" s="78"/>
      <c r="K895" s="78"/>
      <c r="L895" s="81"/>
      <c r="M895" s="82"/>
      <c r="N895" s="81"/>
      <c r="O895" s="78"/>
      <c r="P895" s="83"/>
      <c r="Q895" s="82"/>
      <c r="R895" s="81"/>
      <c r="S895" s="96"/>
      <c r="T895" s="82"/>
      <c r="U895" s="82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  <c r="BG895" s="78"/>
      <c r="BH895" s="78"/>
      <c r="BI895" s="78"/>
      <c r="BJ895" s="78"/>
      <c r="BK895" s="78"/>
      <c r="BL895" s="78"/>
      <c r="BM895" s="78"/>
      <c r="BN895" s="78"/>
      <c r="BO895" s="78"/>
      <c r="BP895" s="78"/>
      <c r="BQ895" s="78"/>
      <c r="BR895" s="78"/>
      <c r="BS895" s="78"/>
      <c r="BT895" s="78"/>
      <c r="BU895" s="78"/>
      <c r="BV895" s="78"/>
    </row>
    <row r="896" spans="1:74" s="84" customFormat="1" ht="19">
      <c r="A896" s="78"/>
      <c r="B896" s="79"/>
      <c r="C896" s="80"/>
      <c r="D896" s="78"/>
      <c r="E896" s="78"/>
      <c r="F896" s="78"/>
      <c r="G896" s="78"/>
      <c r="H896" s="78"/>
      <c r="I896" s="78"/>
      <c r="J896" s="78"/>
      <c r="K896" s="78"/>
      <c r="L896" s="81"/>
      <c r="M896" s="82"/>
      <c r="N896" s="81"/>
      <c r="O896" s="78"/>
      <c r="P896" s="83"/>
      <c r="Q896" s="82"/>
      <c r="R896" s="81"/>
      <c r="S896" s="96"/>
      <c r="T896" s="82"/>
      <c r="U896" s="82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  <c r="BG896" s="78"/>
      <c r="BH896" s="78"/>
      <c r="BI896" s="78"/>
      <c r="BJ896" s="78"/>
      <c r="BK896" s="78"/>
      <c r="BL896" s="78"/>
      <c r="BM896" s="78"/>
      <c r="BN896" s="78"/>
      <c r="BO896" s="78"/>
      <c r="BP896" s="78"/>
      <c r="BQ896" s="78"/>
      <c r="BR896" s="78"/>
      <c r="BS896" s="78"/>
      <c r="BT896" s="78"/>
      <c r="BU896" s="78"/>
      <c r="BV896" s="78"/>
    </row>
    <row r="897" spans="1:74" s="84" customFormat="1" ht="19">
      <c r="A897" s="78"/>
      <c r="B897" s="79"/>
      <c r="C897" s="80"/>
      <c r="D897" s="78"/>
      <c r="E897" s="78"/>
      <c r="F897" s="78"/>
      <c r="G897" s="78"/>
      <c r="H897" s="78"/>
      <c r="I897" s="78"/>
      <c r="J897" s="78"/>
      <c r="K897" s="78"/>
      <c r="L897" s="81"/>
      <c r="M897" s="82"/>
      <c r="N897" s="81"/>
      <c r="O897" s="78"/>
      <c r="P897" s="83"/>
      <c r="Q897" s="82"/>
      <c r="R897" s="81"/>
      <c r="S897" s="96"/>
      <c r="T897" s="82"/>
      <c r="U897" s="82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  <c r="BG897" s="78"/>
      <c r="BH897" s="78"/>
      <c r="BI897" s="78"/>
      <c r="BJ897" s="78"/>
      <c r="BK897" s="78"/>
      <c r="BL897" s="78"/>
      <c r="BM897" s="78"/>
      <c r="BN897" s="78"/>
      <c r="BO897" s="78"/>
      <c r="BP897" s="78"/>
      <c r="BQ897" s="78"/>
      <c r="BR897" s="78"/>
      <c r="BS897" s="78"/>
      <c r="BT897" s="78"/>
      <c r="BU897" s="78"/>
      <c r="BV897" s="78"/>
    </row>
    <row r="898" spans="1:74" s="84" customFormat="1" ht="19">
      <c r="A898" s="78"/>
      <c r="B898" s="79"/>
      <c r="C898" s="80"/>
      <c r="D898" s="78"/>
      <c r="E898" s="78"/>
      <c r="F898" s="78"/>
      <c r="G898" s="78"/>
      <c r="H898" s="78"/>
      <c r="I898" s="78"/>
      <c r="J898" s="78"/>
      <c r="K898" s="78"/>
      <c r="L898" s="81"/>
      <c r="M898" s="82"/>
      <c r="N898" s="81"/>
      <c r="O898" s="78"/>
      <c r="P898" s="83"/>
      <c r="Q898" s="82"/>
      <c r="R898" s="81"/>
      <c r="S898" s="96"/>
      <c r="T898" s="82"/>
      <c r="U898" s="82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  <c r="BG898" s="78"/>
      <c r="BH898" s="78"/>
      <c r="BI898" s="78"/>
      <c r="BJ898" s="78"/>
      <c r="BK898" s="78"/>
      <c r="BL898" s="78"/>
      <c r="BM898" s="78"/>
      <c r="BN898" s="78"/>
      <c r="BO898" s="78"/>
      <c r="BP898" s="78"/>
      <c r="BQ898" s="78"/>
      <c r="BR898" s="78"/>
      <c r="BS898" s="78"/>
      <c r="BT898" s="78"/>
      <c r="BU898" s="78"/>
      <c r="BV898" s="78"/>
    </row>
    <row r="899" spans="1:74" s="84" customFormat="1" ht="19">
      <c r="A899" s="78"/>
      <c r="B899" s="79"/>
      <c r="C899" s="80"/>
      <c r="D899" s="78"/>
      <c r="E899" s="78"/>
      <c r="F899" s="78"/>
      <c r="G899" s="78"/>
      <c r="H899" s="78"/>
      <c r="I899" s="78"/>
      <c r="J899" s="78"/>
      <c r="K899" s="78"/>
      <c r="L899" s="81"/>
      <c r="M899" s="82"/>
      <c r="N899" s="81"/>
      <c r="O899" s="78"/>
      <c r="P899" s="83"/>
      <c r="Q899" s="82"/>
      <c r="R899" s="81"/>
      <c r="S899" s="96"/>
      <c r="T899" s="82"/>
      <c r="U899" s="82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  <c r="BG899" s="78"/>
      <c r="BH899" s="78"/>
      <c r="BI899" s="78"/>
      <c r="BJ899" s="78"/>
      <c r="BK899" s="78"/>
      <c r="BL899" s="78"/>
      <c r="BM899" s="78"/>
      <c r="BN899" s="78"/>
      <c r="BO899" s="78"/>
      <c r="BP899" s="78"/>
      <c r="BQ899" s="78"/>
      <c r="BR899" s="78"/>
      <c r="BS899" s="78"/>
      <c r="BT899" s="78"/>
      <c r="BU899" s="78"/>
      <c r="BV899" s="78"/>
    </row>
    <row r="900" spans="1:74" s="84" customFormat="1" ht="19">
      <c r="A900" s="78"/>
      <c r="B900" s="79"/>
      <c r="C900" s="80"/>
      <c r="D900" s="78"/>
      <c r="E900" s="78"/>
      <c r="F900" s="78"/>
      <c r="G900" s="78"/>
      <c r="H900" s="78"/>
      <c r="I900" s="78"/>
      <c r="J900" s="78"/>
      <c r="K900" s="78"/>
      <c r="L900" s="81"/>
      <c r="M900" s="82"/>
      <c r="N900" s="81"/>
      <c r="O900" s="78"/>
      <c r="P900" s="83"/>
      <c r="Q900" s="82"/>
      <c r="R900" s="81"/>
      <c r="S900" s="96"/>
      <c r="T900" s="82"/>
      <c r="U900" s="82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  <c r="BG900" s="78"/>
      <c r="BH900" s="78"/>
      <c r="BI900" s="78"/>
      <c r="BJ900" s="78"/>
      <c r="BK900" s="78"/>
      <c r="BL900" s="78"/>
      <c r="BM900" s="78"/>
      <c r="BN900" s="78"/>
      <c r="BO900" s="78"/>
      <c r="BP900" s="78"/>
      <c r="BQ900" s="78"/>
      <c r="BR900" s="78"/>
      <c r="BS900" s="78"/>
      <c r="BT900" s="78"/>
      <c r="BU900" s="78"/>
      <c r="BV900" s="78"/>
    </row>
    <row r="901" spans="1:74" s="84" customFormat="1" ht="19">
      <c r="A901" s="78"/>
      <c r="B901" s="79"/>
      <c r="C901" s="80"/>
      <c r="D901" s="78"/>
      <c r="E901" s="78"/>
      <c r="F901" s="78"/>
      <c r="G901" s="78"/>
      <c r="H901" s="78"/>
      <c r="I901" s="78"/>
      <c r="J901" s="78"/>
      <c r="K901" s="78"/>
      <c r="L901" s="81"/>
      <c r="M901" s="82"/>
      <c r="N901" s="81"/>
      <c r="O901" s="78"/>
      <c r="P901" s="83"/>
      <c r="Q901" s="82"/>
      <c r="R901" s="81"/>
      <c r="S901" s="96"/>
      <c r="T901" s="82"/>
      <c r="U901" s="82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  <c r="BG901" s="78"/>
      <c r="BH901" s="78"/>
      <c r="BI901" s="78"/>
      <c r="BJ901" s="78"/>
      <c r="BK901" s="78"/>
      <c r="BL901" s="78"/>
      <c r="BM901" s="78"/>
      <c r="BN901" s="78"/>
      <c r="BO901" s="78"/>
      <c r="BP901" s="78"/>
      <c r="BQ901" s="78"/>
      <c r="BR901" s="78"/>
      <c r="BS901" s="78"/>
      <c r="BT901" s="78"/>
      <c r="BU901" s="78"/>
      <c r="BV901" s="78"/>
    </row>
    <row r="902" spans="1:74" s="84" customFormat="1" ht="19">
      <c r="A902" s="78"/>
      <c r="B902" s="79"/>
      <c r="C902" s="80"/>
      <c r="D902" s="78"/>
      <c r="E902" s="78"/>
      <c r="F902" s="78"/>
      <c r="G902" s="78"/>
      <c r="H902" s="78"/>
      <c r="I902" s="78"/>
      <c r="J902" s="78"/>
      <c r="K902" s="78"/>
      <c r="L902" s="81"/>
      <c r="M902" s="82"/>
      <c r="N902" s="81"/>
      <c r="O902" s="78"/>
      <c r="P902" s="83"/>
      <c r="Q902" s="82"/>
      <c r="R902" s="81"/>
      <c r="S902" s="96"/>
      <c r="T902" s="82"/>
      <c r="U902" s="82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  <c r="BG902" s="78"/>
      <c r="BH902" s="78"/>
      <c r="BI902" s="78"/>
      <c r="BJ902" s="78"/>
      <c r="BK902" s="78"/>
      <c r="BL902" s="78"/>
      <c r="BM902" s="78"/>
      <c r="BN902" s="78"/>
      <c r="BO902" s="78"/>
      <c r="BP902" s="78"/>
      <c r="BQ902" s="78"/>
      <c r="BR902" s="78"/>
      <c r="BS902" s="78"/>
      <c r="BT902" s="78"/>
      <c r="BU902" s="78"/>
      <c r="BV902" s="78"/>
    </row>
    <row r="903" spans="1:74" s="84" customFormat="1" ht="19">
      <c r="A903" s="78"/>
      <c r="B903" s="79"/>
      <c r="C903" s="80"/>
      <c r="D903" s="78"/>
      <c r="E903" s="78"/>
      <c r="F903" s="78"/>
      <c r="G903" s="78"/>
      <c r="H903" s="78"/>
      <c r="I903" s="78"/>
      <c r="J903" s="78"/>
      <c r="K903" s="78"/>
      <c r="L903" s="81"/>
      <c r="M903" s="82"/>
      <c r="N903" s="81"/>
      <c r="O903" s="78"/>
      <c r="P903" s="83"/>
      <c r="Q903" s="82"/>
      <c r="R903" s="81"/>
      <c r="S903" s="96"/>
      <c r="T903" s="82"/>
      <c r="U903" s="82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  <c r="BM903" s="78"/>
      <c r="BN903" s="78"/>
      <c r="BO903" s="78"/>
      <c r="BP903" s="78"/>
      <c r="BQ903" s="78"/>
      <c r="BR903" s="78"/>
      <c r="BS903" s="78"/>
      <c r="BT903" s="78"/>
      <c r="BU903" s="78"/>
      <c r="BV903" s="78"/>
    </row>
    <row r="904" spans="1:74" s="84" customFormat="1" ht="19">
      <c r="A904" s="78"/>
      <c r="B904" s="79"/>
      <c r="C904" s="80"/>
      <c r="D904" s="78"/>
      <c r="E904" s="78"/>
      <c r="F904" s="78"/>
      <c r="G904" s="78"/>
      <c r="H904" s="78"/>
      <c r="I904" s="78"/>
      <c r="J904" s="78"/>
      <c r="K904" s="78"/>
      <c r="L904" s="81"/>
      <c r="M904" s="82"/>
      <c r="N904" s="81"/>
      <c r="O904" s="78"/>
      <c r="P904" s="83"/>
      <c r="Q904" s="82"/>
      <c r="R904" s="81"/>
      <c r="S904" s="96"/>
      <c r="T904" s="82"/>
      <c r="U904" s="82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  <c r="BG904" s="78"/>
      <c r="BH904" s="78"/>
      <c r="BI904" s="78"/>
      <c r="BJ904" s="78"/>
      <c r="BK904" s="78"/>
      <c r="BL904" s="78"/>
      <c r="BM904" s="78"/>
      <c r="BN904" s="78"/>
      <c r="BO904" s="78"/>
      <c r="BP904" s="78"/>
      <c r="BQ904" s="78"/>
      <c r="BR904" s="78"/>
      <c r="BS904" s="78"/>
      <c r="BT904" s="78"/>
      <c r="BU904" s="78"/>
      <c r="BV904" s="78"/>
    </row>
    <row r="905" spans="1:74" s="84" customFormat="1" ht="19">
      <c r="A905" s="78"/>
      <c r="B905" s="79"/>
      <c r="C905" s="80"/>
      <c r="D905" s="78"/>
      <c r="E905" s="78"/>
      <c r="F905" s="78"/>
      <c r="G905" s="78"/>
      <c r="H905" s="78"/>
      <c r="I905" s="78"/>
      <c r="J905" s="78"/>
      <c r="K905" s="78"/>
      <c r="L905" s="81"/>
      <c r="M905" s="82"/>
      <c r="N905" s="81"/>
      <c r="O905" s="78"/>
      <c r="P905" s="83"/>
      <c r="Q905" s="82"/>
      <c r="R905" s="81"/>
      <c r="S905" s="96"/>
      <c r="T905" s="82"/>
      <c r="U905" s="82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78"/>
      <c r="BT905" s="78"/>
      <c r="BU905" s="78"/>
      <c r="BV905" s="78"/>
    </row>
    <row r="906" spans="1:74" s="84" customFormat="1" ht="19">
      <c r="A906" s="78"/>
      <c r="B906" s="79"/>
      <c r="C906" s="80"/>
      <c r="D906" s="78"/>
      <c r="E906" s="78"/>
      <c r="F906" s="78"/>
      <c r="G906" s="78"/>
      <c r="H906" s="78"/>
      <c r="I906" s="78"/>
      <c r="J906" s="78"/>
      <c r="K906" s="78"/>
      <c r="L906" s="81"/>
      <c r="M906" s="82"/>
      <c r="N906" s="81"/>
      <c r="O906" s="78"/>
      <c r="P906" s="83"/>
      <c r="Q906" s="82"/>
      <c r="R906" s="81"/>
      <c r="S906" s="96"/>
      <c r="T906" s="82"/>
      <c r="U906" s="82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  <c r="BG906" s="78"/>
      <c r="BH906" s="78"/>
      <c r="BI906" s="78"/>
      <c r="BJ906" s="78"/>
      <c r="BK906" s="78"/>
      <c r="BL906" s="78"/>
      <c r="BM906" s="78"/>
      <c r="BN906" s="78"/>
      <c r="BO906" s="78"/>
      <c r="BP906" s="78"/>
      <c r="BQ906" s="78"/>
      <c r="BR906" s="78"/>
      <c r="BS906" s="78"/>
      <c r="BT906" s="78"/>
      <c r="BU906" s="78"/>
      <c r="BV906" s="78"/>
    </row>
    <row r="907" spans="1:74" s="84" customFormat="1" ht="19">
      <c r="A907" s="78"/>
      <c r="B907" s="79"/>
      <c r="C907" s="80"/>
      <c r="D907" s="78"/>
      <c r="E907" s="78"/>
      <c r="F907" s="78"/>
      <c r="G907" s="78"/>
      <c r="H907" s="78"/>
      <c r="I907" s="78"/>
      <c r="J907" s="78"/>
      <c r="K907" s="78"/>
      <c r="L907" s="81"/>
      <c r="M907" s="82"/>
      <c r="N907" s="81"/>
      <c r="O907" s="78"/>
      <c r="P907" s="83"/>
      <c r="Q907" s="82"/>
      <c r="R907" s="81"/>
      <c r="S907" s="96"/>
      <c r="T907" s="82"/>
      <c r="U907" s="82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  <c r="BM907" s="78"/>
      <c r="BN907" s="78"/>
      <c r="BO907" s="78"/>
      <c r="BP907" s="78"/>
      <c r="BQ907" s="78"/>
      <c r="BR907" s="78"/>
      <c r="BS907" s="78"/>
      <c r="BT907" s="78"/>
      <c r="BU907" s="78"/>
      <c r="BV907" s="78"/>
    </row>
    <row r="908" spans="1:74" s="84" customFormat="1" ht="19">
      <c r="A908" s="78"/>
      <c r="B908" s="79"/>
      <c r="C908" s="80"/>
      <c r="D908" s="78"/>
      <c r="E908" s="78"/>
      <c r="F908" s="78"/>
      <c r="G908" s="78"/>
      <c r="H908" s="78"/>
      <c r="I908" s="78"/>
      <c r="J908" s="78"/>
      <c r="K908" s="78"/>
      <c r="L908" s="81"/>
      <c r="M908" s="82"/>
      <c r="N908" s="81"/>
      <c r="O908" s="78"/>
      <c r="P908" s="83"/>
      <c r="Q908" s="82"/>
      <c r="R908" s="81"/>
      <c r="S908" s="96"/>
      <c r="T908" s="82"/>
      <c r="U908" s="82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  <c r="BG908" s="78"/>
      <c r="BH908" s="78"/>
      <c r="BI908" s="78"/>
      <c r="BJ908" s="78"/>
      <c r="BK908" s="78"/>
      <c r="BL908" s="78"/>
      <c r="BM908" s="78"/>
      <c r="BN908" s="78"/>
      <c r="BO908" s="78"/>
      <c r="BP908" s="78"/>
      <c r="BQ908" s="78"/>
      <c r="BR908" s="78"/>
      <c r="BS908" s="78"/>
      <c r="BT908" s="78"/>
      <c r="BU908" s="78"/>
      <c r="BV908" s="78"/>
    </row>
    <row r="909" spans="1:74" s="84" customFormat="1" ht="19">
      <c r="A909" s="78"/>
      <c r="B909" s="79"/>
      <c r="C909" s="80"/>
      <c r="D909" s="78"/>
      <c r="E909" s="78"/>
      <c r="F909" s="78"/>
      <c r="G909" s="78"/>
      <c r="H909" s="78"/>
      <c r="I909" s="78"/>
      <c r="J909" s="78"/>
      <c r="K909" s="78"/>
      <c r="L909" s="81"/>
      <c r="M909" s="82"/>
      <c r="N909" s="81"/>
      <c r="O909" s="78"/>
      <c r="P909" s="83"/>
      <c r="Q909" s="82"/>
      <c r="R909" s="81"/>
      <c r="S909" s="96"/>
      <c r="T909" s="82"/>
      <c r="U909" s="82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  <c r="BG909" s="78"/>
      <c r="BH909" s="78"/>
      <c r="BI909" s="78"/>
      <c r="BJ909" s="78"/>
      <c r="BK909" s="78"/>
      <c r="BL909" s="78"/>
      <c r="BM909" s="78"/>
      <c r="BN909" s="78"/>
      <c r="BO909" s="78"/>
      <c r="BP909" s="78"/>
      <c r="BQ909" s="78"/>
      <c r="BR909" s="78"/>
      <c r="BS909" s="78"/>
      <c r="BT909" s="78"/>
      <c r="BU909" s="78"/>
      <c r="BV909" s="78"/>
    </row>
    <row r="910" spans="1:74" s="84" customFormat="1" ht="19">
      <c r="A910" s="78"/>
      <c r="B910" s="79"/>
      <c r="C910" s="80"/>
      <c r="D910" s="78"/>
      <c r="E910" s="78"/>
      <c r="F910" s="78"/>
      <c r="G910" s="78"/>
      <c r="H910" s="78"/>
      <c r="I910" s="78"/>
      <c r="J910" s="78"/>
      <c r="K910" s="78"/>
      <c r="L910" s="81"/>
      <c r="M910" s="82"/>
      <c r="N910" s="81"/>
      <c r="O910" s="78"/>
      <c r="P910" s="83"/>
      <c r="Q910" s="82"/>
      <c r="R910" s="81"/>
      <c r="S910" s="96"/>
      <c r="T910" s="82"/>
      <c r="U910" s="82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  <c r="BG910" s="78"/>
      <c r="BH910" s="78"/>
      <c r="BI910" s="78"/>
      <c r="BJ910" s="78"/>
      <c r="BK910" s="78"/>
      <c r="BL910" s="78"/>
      <c r="BM910" s="78"/>
      <c r="BN910" s="78"/>
      <c r="BO910" s="78"/>
      <c r="BP910" s="78"/>
      <c r="BQ910" s="78"/>
      <c r="BR910" s="78"/>
      <c r="BS910" s="78"/>
      <c r="BT910" s="78"/>
      <c r="BU910" s="78"/>
      <c r="BV910" s="78"/>
    </row>
    <row r="911" spans="1:74" s="84" customFormat="1" ht="19">
      <c r="A911" s="78"/>
      <c r="B911" s="79"/>
      <c r="C911" s="80"/>
      <c r="D911" s="78"/>
      <c r="E911" s="78"/>
      <c r="F911" s="78"/>
      <c r="G911" s="78"/>
      <c r="H911" s="78"/>
      <c r="I911" s="78"/>
      <c r="J911" s="78"/>
      <c r="K911" s="78"/>
      <c r="L911" s="81"/>
      <c r="M911" s="82"/>
      <c r="N911" s="81"/>
      <c r="O911" s="78"/>
      <c r="P911" s="83"/>
      <c r="Q911" s="82"/>
      <c r="R911" s="81"/>
      <c r="S911" s="96"/>
      <c r="T911" s="82"/>
      <c r="U911" s="82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  <c r="BM911" s="78"/>
      <c r="BN911" s="78"/>
      <c r="BO911" s="78"/>
      <c r="BP911" s="78"/>
      <c r="BQ911" s="78"/>
      <c r="BR911" s="78"/>
      <c r="BS911" s="78"/>
      <c r="BT911" s="78"/>
      <c r="BU911" s="78"/>
      <c r="BV911" s="78"/>
    </row>
    <row r="912" spans="1:74" s="84" customFormat="1" ht="19">
      <c r="A912" s="78"/>
      <c r="B912" s="79"/>
      <c r="C912" s="80"/>
      <c r="D912" s="78"/>
      <c r="E912" s="78"/>
      <c r="F912" s="78"/>
      <c r="G912" s="78"/>
      <c r="H912" s="78"/>
      <c r="I912" s="78"/>
      <c r="J912" s="78"/>
      <c r="K912" s="78"/>
      <c r="L912" s="81"/>
      <c r="M912" s="82"/>
      <c r="N912" s="81"/>
      <c r="O912" s="78"/>
      <c r="P912" s="83"/>
      <c r="Q912" s="82"/>
      <c r="R912" s="81"/>
      <c r="S912" s="96"/>
      <c r="T912" s="82"/>
      <c r="U912" s="82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78"/>
      <c r="BT912" s="78"/>
      <c r="BU912" s="78"/>
      <c r="BV912" s="78"/>
    </row>
    <row r="913" spans="1:74" s="84" customFormat="1" ht="19">
      <c r="A913" s="78"/>
      <c r="B913" s="79"/>
      <c r="C913" s="80"/>
      <c r="D913" s="78"/>
      <c r="E913" s="78"/>
      <c r="F913" s="78"/>
      <c r="G913" s="78"/>
      <c r="H913" s="78"/>
      <c r="I913" s="78"/>
      <c r="J913" s="78"/>
      <c r="K913" s="78"/>
      <c r="L913" s="81"/>
      <c r="M913" s="82"/>
      <c r="N913" s="81"/>
      <c r="O913" s="78"/>
      <c r="P913" s="83"/>
      <c r="Q913" s="82"/>
      <c r="R913" s="81"/>
      <c r="S913" s="96"/>
      <c r="T913" s="82"/>
      <c r="U913" s="82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  <c r="BG913" s="78"/>
      <c r="BH913" s="78"/>
      <c r="BI913" s="78"/>
      <c r="BJ913" s="78"/>
      <c r="BK913" s="78"/>
      <c r="BL913" s="78"/>
      <c r="BM913" s="78"/>
      <c r="BN913" s="78"/>
      <c r="BO913" s="78"/>
      <c r="BP913" s="78"/>
      <c r="BQ913" s="78"/>
      <c r="BR913" s="78"/>
      <c r="BS913" s="78"/>
      <c r="BT913" s="78"/>
      <c r="BU913" s="78"/>
      <c r="BV913" s="78"/>
    </row>
    <row r="914" spans="1:74" s="84" customFormat="1" ht="19">
      <c r="A914" s="78"/>
      <c r="B914" s="79"/>
      <c r="C914" s="80"/>
      <c r="D914" s="78"/>
      <c r="E914" s="78"/>
      <c r="F914" s="78"/>
      <c r="G914" s="78"/>
      <c r="H914" s="78"/>
      <c r="I914" s="78"/>
      <c r="J914" s="78"/>
      <c r="K914" s="78"/>
      <c r="L914" s="81"/>
      <c r="M914" s="82"/>
      <c r="N914" s="81"/>
      <c r="O914" s="78"/>
      <c r="P914" s="83"/>
      <c r="Q914" s="82"/>
      <c r="R914" s="81"/>
      <c r="S914" s="96"/>
      <c r="T914" s="82"/>
      <c r="U914" s="82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  <c r="BG914" s="78"/>
      <c r="BH914" s="78"/>
      <c r="BI914" s="78"/>
      <c r="BJ914" s="78"/>
      <c r="BK914" s="78"/>
      <c r="BL914" s="78"/>
      <c r="BM914" s="78"/>
      <c r="BN914" s="78"/>
      <c r="BO914" s="78"/>
      <c r="BP914" s="78"/>
      <c r="BQ914" s="78"/>
      <c r="BR914" s="78"/>
      <c r="BS914" s="78"/>
      <c r="BT914" s="78"/>
      <c r="BU914" s="78"/>
      <c r="BV914" s="78"/>
    </row>
    <row r="915" spans="1:74" s="84" customFormat="1" ht="19">
      <c r="A915" s="78"/>
      <c r="B915" s="79"/>
      <c r="C915" s="80"/>
      <c r="D915" s="78"/>
      <c r="E915" s="78"/>
      <c r="F915" s="78"/>
      <c r="G915" s="78"/>
      <c r="H915" s="78"/>
      <c r="I915" s="78"/>
      <c r="J915" s="78"/>
      <c r="K915" s="78"/>
      <c r="L915" s="81"/>
      <c r="M915" s="82"/>
      <c r="N915" s="81"/>
      <c r="O915" s="78"/>
      <c r="P915" s="83"/>
      <c r="Q915" s="82"/>
      <c r="R915" s="81"/>
      <c r="S915" s="96"/>
      <c r="T915" s="82"/>
      <c r="U915" s="82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  <c r="BG915" s="78"/>
      <c r="BH915" s="78"/>
      <c r="BI915" s="78"/>
      <c r="BJ915" s="78"/>
      <c r="BK915" s="78"/>
      <c r="BL915" s="78"/>
      <c r="BM915" s="78"/>
      <c r="BN915" s="78"/>
      <c r="BO915" s="78"/>
      <c r="BP915" s="78"/>
      <c r="BQ915" s="78"/>
      <c r="BR915" s="78"/>
      <c r="BS915" s="78"/>
      <c r="BT915" s="78"/>
      <c r="BU915" s="78"/>
      <c r="BV915" s="78"/>
    </row>
    <row r="916" spans="1:74" s="84" customFormat="1" ht="19">
      <c r="A916" s="78"/>
      <c r="B916" s="79"/>
      <c r="C916" s="80"/>
      <c r="D916" s="78"/>
      <c r="E916" s="78"/>
      <c r="F916" s="78"/>
      <c r="G916" s="78"/>
      <c r="H916" s="78"/>
      <c r="I916" s="78"/>
      <c r="J916" s="78"/>
      <c r="K916" s="78"/>
      <c r="L916" s="81"/>
      <c r="M916" s="82"/>
      <c r="N916" s="81"/>
      <c r="O916" s="78"/>
      <c r="P916" s="83"/>
      <c r="Q916" s="82"/>
      <c r="R916" s="81"/>
      <c r="S916" s="96"/>
      <c r="T916" s="82"/>
      <c r="U916" s="82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  <c r="BG916" s="78"/>
      <c r="BH916" s="78"/>
      <c r="BI916" s="78"/>
      <c r="BJ916" s="78"/>
      <c r="BK916" s="78"/>
      <c r="BL916" s="78"/>
      <c r="BM916" s="78"/>
      <c r="BN916" s="78"/>
      <c r="BO916" s="78"/>
      <c r="BP916" s="78"/>
      <c r="BQ916" s="78"/>
      <c r="BR916" s="78"/>
      <c r="BS916" s="78"/>
      <c r="BT916" s="78"/>
      <c r="BU916" s="78"/>
      <c r="BV916" s="78"/>
    </row>
    <row r="917" spans="1:74" s="84" customFormat="1" ht="19">
      <c r="A917" s="78"/>
      <c r="B917" s="79"/>
      <c r="C917" s="80"/>
      <c r="D917" s="78"/>
      <c r="E917" s="78"/>
      <c r="F917" s="78"/>
      <c r="G917" s="78"/>
      <c r="H917" s="78"/>
      <c r="I917" s="78"/>
      <c r="J917" s="78"/>
      <c r="K917" s="78"/>
      <c r="L917" s="81"/>
      <c r="M917" s="82"/>
      <c r="N917" s="81"/>
      <c r="O917" s="78"/>
      <c r="P917" s="83"/>
      <c r="Q917" s="82"/>
      <c r="R917" s="81"/>
      <c r="S917" s="96"/>
      <c r="T917" s="82"/>
      <c r="U917" s="82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  <c r="BG917" s="78"/>
      <c r="BH917" s="78"/>
      <c r="BI917" s="78"/>
      <c r="BJ917" s="78"/>
      <c r="BK917" s="78"/>
      <c r="BL917" s="78"/>
      <c r="BM917" s="78"/>
      <c r="BN917" s="78"/>
      <c r="BO917" s="78"/>
      <c r="BP917" s="78"/>
      <c r="BQ917" s="78"/>
      <c r="BR917" s="78"/>
      <c r="BS917" s="78"/>
      <c r="BT917" s="78"/>
      <c r="BU917" s="78"/>
      <c r="BV917" s="78"/>
    </row>
    <row r="918" spans="1:74" s="84" customFormat="1" ht="19">
      <c r="A918" s="78"/>
      <c r="B918" s="79"/>
      <c r="C918" s="80"/>
      <c r="D918" s="78"/>
      <c r="E918" s="78"/>
      <c r="F918" s="78"/>
      <c r="G918" s="78"/>
      <c r="H918" s="78"/>
      <c r="I918" s="78"/>
      <c r="J918" s="78"/>
      <c r="K918" s="78"/>
      <c r="L918" s="81"/>
      <c r="M918" s="82"/>
      <c r="N918" s="81"/>
      <c r="O918" s="78"/>
      <c r="P918" s="83"/>
      <c r="Q918" s="82"/>
      <c r="R918" s="81"/>
      <c r="S918" s="96"/>
      <c r="T918" s="82"/>
      <c r="U918" s="82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  <c r="BG918" s="78"/>
      <c r="BH918" s="78"/>
      <c r="BI918" s="78"/>
      <c r="BJ918" s="78"/>
      <c r="BK918" s="78"/>
      <c r="BL918" s="78"/>
      <c r="BM918" s="78"/>
      <c r="BN918" s="78"/>
      <c r="BO918" s="78"/>
      <c r="BP918" s="78"/>
      <c r="BQ918" s="78"/>
      <c r="BR918" s="78"/>
      <c r="BS918" s="78"/>
      <c r="BT918" s="78"/>
      <c r="BU918" s="78"/>
      <c r="BV918" s="78"/>
    </row>
    <row r="919" spans="1:74" s="84" customFormat="1" ht="19">
      <c r="A919" s="78"/>
      <c r="B919" s="79"/>
      <c r="C919" s="80"/>
      <c r="D919" s="78"/>
      <c r="E919" s="78"/>
      <c r="F919" s="78"/>
      <c r="G919" s="78"/>
      <c r="H919" s="78"/>
      <c r="I919" s="78"/>
      <c r="J919" s="78"/>
      <c r="K919" s="78"/>
      <c r="L919" s="81"/>
      <c r="M919" s="82"/>
      <c r="N919" s="81"/>
      <c r="O919" s="78"/>
      <c r="P919" s="83"/>
      <c r="Q919" s="82"/>
      <c r="R919" s="81"/>
      <c r="S919" s="96"/>
      <c r="T919" s="82"/>
      <c r="U919" s="82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  <c r="BG919" s="78"/>
      <c r="BH919" s="78"/>
      <c r="BI919" s="78"/>
      <c r="BJ919" s="78"/>
      <c r="BK919" s="78"/>
      <c r="BL919" s="78"/>
      <c r="BM919" s="78"/>
      <c r="BN919" s="78"/>
      <c r="BO919" s="78"/>
      <c r="BP919" s="78"/>
      <c r="BQ919" s="78"/>
      <c r="BR919" s="78"/>
      <c r="BS919" s="78"/>
      <c r="BT919" s="78"/>
      <c r="BU919" s="78"/>
      <c r="BV919" s="78"/>
    </row>
    <row r="920" spans="1:74" s="84" customFormat="1" ht="19">
      <c r="A920" s="78"/>
      <c r="B920" s="79"/>
      <c r="C920" s="80"/>
      <c r="D920" s="78"/>
      <c r="E920" s="78"/>
      <c r="F920" s="78"/>
      <c r="G920" s="78"/>
      <c r="H920" s="78"/>
      <c r="I920" s="78"/>
      <c r="J920" s="78"/>
      <c r="K920" s="78"/>
      <c r="L920" s="81"/>
      <c r="M920" s="82"/>
      <c r="N920" s="81"/>
      <c r="O920" s="78"/>
      <c r="P920" s="83"/>
      <c r="Q920" s="82"/>
      <c r="R920" s="81"/>
      <c r="S920" s="96"/>
      <c r="T920" s="82"/>
      <c r="U920" s="82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  <c r="BM920" s="78"/>
      <c r="BN920" s="78"/>
      <c r="BO920" s="78"/>
      <c r="BP920" s="78"/>
      <c r="BQ920" s="78"/>
      <c r="BR920" s="78"/>
      <c r="BS920" s="78"/>
      <c r="BT920" s="78"/>
      <c r="BU920" s="78"/>
      <c r="BV920" s="78"/>
    </row>
    <row r="921" spans="1:74" s="84" customFormat="1" ht="19">
      <c r="A921" s="78"/>
      <c r="B921" s="79"/>
      <c r="C921" s="80"/>
      <c r="D921" s="78"/>
      <c r="E921" s="78"/>
      <c r="F921" s="78"/>
      <c r="G921" s="78"/>
      <c r="H921" s="78"/>
      <c r="I921" s="78"/>
      <c r="J921" s="78"/>
      <c r="K921" s="78"/>
      <c r="L921" s="81"/>
      <c r="M921" s="82"/>
      <c r="N921" s="81"/>
      <c r="O921" s="78"/>
      <c r="P921" s="83"/>
      <c r="Q921" s="82"/>
      <c r="R921" s="81"/>
      <c r="S921" s="96"/>
      <c r="T921" s="82"/>
      <c r="U921" s="82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  <c r="BT921" s="78"/>
      <c r="BU921" s="78"/>
      <c r="BV921" s="78"/>
    </row>
    <row r="922" spans="1:74" s="84" customFormat="1" ht="19">
      <c r="A922" s="78"/>
      <c r="B922" s="79"/>
      <c r="C922" s="80"/>
      <c r="D922" s="78"/>
      <c r="E922" s="78"/>
      <c r="F922" s="78"/>
      <c r="G922" s="78"/>
      <c r="H922" s="78"/>
      <c r="I922" s="78"/>
      <c r="J922" s="78"/>
      <c r="K922" s="78"/>
      <c r="L922" s="81"/>
      <c r="M922" s="82"/>
      <c r="N922" s="81"/>
      <c r="O922" s="78"/>
      <c r="P922" s="83"/>
      <c r="Q922" s="82"/>
      <c r="R922" s="81"/>
      <c r="S922" s="96"/>
      <c r="T922" s="82"/>
      <c r="U922" s="82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  <c r="BG922" s="78"/>
      <c r="BH922" s="78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  <c r="BT922" s="78"/>
      <c r="BU922" s="78"/>
      <c r="BV922" s="78"/>
    </row>
    <row r="923" spans="1:74" s="84" customFormat="1" ht="19">
      <c r="A923" s="78"/>
      <c r="B923" s="79"/>
      <c r="C923" s="80"/>
      <c r="D923" s="78"/>
      <c r="E923" s="78"/>
      <c r="F923" s="78"/>
      <c r="G923" s="78"/>
      <c r="H923" s="78"/>
      <c r="I923" s="78"/>
      <c r="J923" s="78"/>
      <c r="K923" s="78"/>
      <c r="L923" s="81"/>
      <c r="M923" s="82"/>
      <c r="N923" s="81"/>
      <c r="O923" s="78"/>
      <c r="P923" s="83"/>
      <c r="Q923" s="82"/>
      <c r="R923" s="81"/>
      <c r="S923" s="96"/>
      <c r="T923" s="82"/>
      <c r="U923" s="82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  <c r="BG923" s="78"/>
      <c r="BH923" s="78"/>
      <c r="BI923" s="78"/>
      <c r="BJ923" s="78"/>
      <c r="BK923" s="78"/>
      <c r="BL923" s="78"/>
      <c r="BM923" s="78"/>
      <c r="BN923" s="78"/>
      <c r="BO923" s="78"/>
      <c r="BP923" s="78"/>
      <c r="BQ923" s="78"/>
      <c r="BR923" s="78"/>
      <c r="BS923" s="78"/>
      <c r="BT923" s="78"/>
      <c r="BU923" s="78"/>
      <c r="BV923" s="78"/>
    </row>
    <row r="924" spans="1:74" s="84" customFormat="1" ht="19">
      <c r="A924" s="78"/>
      <c r="B924" s="79"/>
      <c r="C924" s="80"/>
      <c r="D924" s="78"/>
      <c r="E924" s="78"/>
      <c r="F924" s="78"/>
      <c r="G924" s="78"/>
      <c r="H924" s="78"/>
      <c r="I924" s="78"/>
      <c r="J924" s="78"/>
      <c r="K924" s="78"/>
      <c r="L924" s="81"/>
      <c r="M924" s="82"/>
      <c r="N924" s="81"/>
      <c r="O924" s="78"/>
      <c r="P924" s="83"/>
      <c r="Q924" s="82"/>
      <c r="R924" s="81"/>
      <c r="S924" s="96"/>
      <c r="T924" s="82"/>
      <c r="U924" s="82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  <c r="BG924" s="78"/>
      <c r="BH924" s="78"/>
      <c r="BI924" s="78"/>
      <c r="BJ924" s="78"/>
      <c r="BK924" s="78"/>
      <c r="BL924" s="78"/>
      <c r="BM924" s="78"/>
      <c r="BN924" s="78"/>
      <c r="BO924" s="78"/>
      <c r="BP924" s="78"/>
      <c r="BQ924" s="78"/>
      <c r="BR924" s="78"/>
      <c r="BS924" s="78"/>
      <c r="BT924" s="78"/>
      <c r="BU924" s="78"/>
      <c r="BV924" s="78"/>
    </row>
    <row r="925" spans="1:74" s="84" customFormat="1" ht="19">
      <c r="A925" s="78"/>
      <c r="B925" s="79"/>
      <c r="C925" s="80"/>
      <c r="D925" s="78"/>
      <c r="E925" s="78"/>
      <c r="F925" s="78"/>
      <c r="G925" s="78"/>
      <c r="H925" s="78"/>
      <c r="I925" s="78"/>
      <c r="J925" s="78"/>
      <c r="K925" s="78"/>
      <c r="L925" s="81"/>
      <c r="M925" s="82"/>
      <c r="N925" s="81"/>
      <c r="O925" s="78"/>
      <c r="P925" s="83"/>
      <c r="Q925" s="82"/>
      <c r="R925" s="81"/>
      <c r="S925" s="96"/>
      <c r="T925" s="82"/>
      <c r="U925" s="82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  <c r="BG925" s="78"/>
      <c r="BH925" s="78"/>
      <c r="BI925" s="78"/>
      <c r="BJ925" s="78"/>
      <c r="BK925" s="78"/>
      <c r="BL925" s="78"/>
      <c r="BM925" s="78"/>
      <c r="BN925" s="78"/>
      <c r="BO925" s="78"/>
      <c r="BP925" s="78"/>
      <c r="BQ925" s="78"/>
      <c r="BR925" s="78"/>
      <c r="BS925" s="78"/>
      <c r="BT925" s="78"/>
      <c r="BU925" s="78"/>
      <c r="BV925" s="78"/>
    </row>
    <row r="926" spans="1:74" s="84" customFormat="1" ht="19">
      <c r="A926" s="78"/>
      <c r="B926" s="79"/>
      <c r="C926" s="80"/>
      <c r="D926" s="78"/>
      <c r="E926" s="78"/>
      <c r="F926" s="78"/>
      <c r="G926" s="78"/>
      <c r="H926" s="78"/>
      <c r="I926" s="78"/>
      <c r="J926" s="78"/>
      <c r="K926" s="78"/>
      <c r="L926" s="81"/>
      <c r="M926" s="82"/>
      <c r="N926" s="81"/>
      <c r="O926" s="78"/>
      <c r="P926" s="83"/>
      <c r="Q926" s="82"/>
      <c r="R926" s="81"/>
      <c r="S926" s="96"/>
      <c r="T926" s="82"/>
      <c r="U926" s="82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  <c r="AX926" s="78"/>
      <c r="AY926" s="78"/>
      <c r="AZ926" s="78"/>
      <c r="BA926" s="78"/>
      <c r="BB926" s="78"/>
      <c r="BC926" s="78"/>
      <c r="BD926" s="78"/>
      <c r="BE926" s="78"/>
      <c r="BF926" s="78"/>
      <c r="BG926" s="78"/>
      <c r="BH926" s="78"/>
      <c r="BI926" s="78"/>
      <c r="BJ926" s="78"/>
      <c r="BK926" s="78"/>
      <c r="BL926" s="78"/>
      <c r="BM926" s="78"/>
      <c r="BN926" s="78"/>
      <c r="BO926" s="78"/>
      <c r="BP926" s="78"/>
      <c r="BQ926" s="78"/>
      <c r="BR926" s="78"/>
      <c r="BS926" s="78"/>
      <c r="BT926" s="78"/>
      <c r="BU926" s="78"/>
      <c r="BV926" s="78"/>
    </row>
    <row r="927" spans="1:74" s="84" customFormat="1" ht="19">
      <c r="A927" s="78"/>
      <c r="B927" s="79"/>
      <c r="C927" s="80"/>
      <c r="D927" s="78"/>
      <c r="E927" s="78"/>
      <c r="F927" s="78"/>
      <c r="G927" s="78"/>
      <c r="H927" s="78"/>
      <c r="I927" s="78"/>
      <c r="J927" s="78"/>
      <c r="K927" s="78"/>
      <c r="L927" s="81"/>
      <c r="M927" s="82"/>
      <c r="N927" s="81"/>
      <c r="O927" s="78"/>
      <c r="P927" s="83"/>
      <c r="Q927" s="82"/>
      <c r="R927" s="81"/>
      <c r="S927" s="96"/>
      <c r="T927" s="82"/>
      <c r="U927" s="82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  <c r="AX927" s="78"/>
      <c r="AY927" s="78"/>
      <c r="AZ927" s="78"/>
      <c r="BA927" s="78"/>
      <c r="BB927" s="78"/>
      <c r="BC927" s="78"/>
      <c r="BD927" s="78"/>
      <c r="BE927" s="78"/>
      <c r="BF927" s="78"/>
      <c r="BG927" s="78"/>
      <c r="BH927" s="78"/>
      <c r="BI927" s="78"/>
      <c r="BJ927" s="78"/>
      <c r="BK927" s="78"/>
      <c r="BL927" s="78"/>
      <c r="BM927" s="78"/>
      <c r="BN927" s="78"/>
      <c r="BO927" s="78"/>
      <c r="BP927" s="78"/>
      <c r="BQ927" s="78"/>
      <c r="BR927" s="78"/>
      <c r="BS927" s="78"/>
      <c r="BT927" s="78"/>
      <c r="BU927" s="78"/>
      <c r="BV927" s="78"/>
    </row>
    <row r="928" spans="1:74" s="84" customFormat="1" ht="19">
      <c r="A928" s="78"/>
      <c r="B928" s="79"/>
      <c r="C928" s="80"/>
      <c r="D928" s="78"/>
      <c r="E928" s="78"/>
      <c r="F928" s="78"/>
      <c r="G928" s="78"/>
      <c r="H928" s="78"/>
      <c r="I928" s="78"/>
      <c r="J928" s="78"/>
      <c r="K928" s="78"/>
      <c r="L928" s="81"/>
      <c r="M928" s="82"/>
      <c r="N928" s="81"/>
      <c r="O928" s="78"/>
      <c r="P928" s="83"/>
      <c r="Q928" s="82"/>
      <c r="R928" s="81"/>
      <c r="S928" s="96"/>
      <c r="T928" s="82"/>
      <c r="U928" s="82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  <c r="AX928" s="78"/>
      <c r="AY928" s="78"/>
      <c r="AZ928" s="78"/>
      <c r="BA928" s="78"/>
      <c r="BB928" s="78"/>
      <c r="BC928" s="78"/>
      <c r="BD928" s="78"/>
      <c r="BE928" s="78"/>
      <c r="BF928" s="78"/>
      <c r="BG928" s="78"/>
      <c r="BH928" s="78"/>
      <c r="BI928" s="78"/>
      <c r="BJ928" s="78"/>
      <c r="BK928" s="78"/>
      <c r="BL928" s="78"/>
      <c r="BM928" s="78"/>
      <c r="BN928" s="78"/>
      <c r="BO928" s="78"/>
      <c r="BP928" s="78"/>
      <c r="BQ928" s="78"/>
      <c r="BR928" s="78"/>
      <c r="BS928" s="78"/>
      <c r="BT928" s="78"/>
      <c r="BU928" s="78"/>
      <c r="BV928" s="78"/>
    </row>
    <row r="929" spans="1:74" s="84" customFormat="1" ht="19">
      <c r="A929" s="78"/>
      <c r="B929" s="79"/>
      <c r="C929" s="80"/>
      <c r="D929" s="78"/>
      <c r="E929" s="78"/>
      <c r="F929" s="78"/>
      <c r="G929" s="78"/>
      <c r="H929" s="78"/>
      <c r="I929" s="78"/>
      <c r="J929" s="78"/>
      <c r="K929" s="78"/>
      <c r="L929" s="81"/>
      <c r="M929" s="82"/>
      <c r="N929" s="81"/>
      <c r="O929" s="78"/>
      <c r="P929" s="83"/>
      <c r="Q929" s="82"/>
      <c r="R929" s="81"/>
      <c r="S929" s="96"/>
      <c r="T929" s="82"/>
      <c r="U929" s="82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  <c r="AX929" s="78"/>
      <c r="AY929" s="78"/>
      <c r="AZ929" s="78"/>
      <c r="BA929" s="78"/>
      <c r="BB929" s="78"/>
      <c r="BC929" s="78"/>
      <c r="BD929" s="78"/>
      <c r="BE929" s="78"/>
      <c r="BF929" s="78"/>
      <c r="BG929" s="78"/>
      <c r="BH929" s="78"/>
      <c r="BI929" s="78"/>
      <c r="BJ929" s="78"/>
      <c r="BK929" s="78"/>
      <c r="BL929" s="78"/>
      <c r="BM929" s="78"/>
      <c r="BN929" s="78"/>
      <c r="BO929" s="78"/>
      <c r="BP929" s="78"/>
      <c r="BQ929" s="78"/>
      <c r="BR929" s="78"/>
      <c r="BS929" s="78"/>
      <c r="BT929" s="78"/>
      <c r="BU929" s="78"/>
      <c r="BV929" s="78"/>
    </row>
    <row r="930" spans="1:74" s="84" customFormat="1" ht="19">
      <c r="A930" s="78"/>
      <c r="B930" s="79"/>
      <c r="C930" s="80"/>
      <c r="D930" s="78"/>
      <c r="E930" s="78"/>
      <c r="F930" s="78"/>
      <c r="G930" s="78"/>
      <c r="H930" s="78"/>
      <c r="I930" s="78"/>
      <c r="J930" s="78"/>
      <c r="K930" s="78"/>
      <c r="L930" s="81"/>
      <c r="M930" s="82"/>
      <c r="N930" s="81"/>
      <c r="O930" s="78"/>
      <c r="P930" s="83"/>
      <c r="Q930" s="82"/>
      <c r="R930" s="81"/>
      <c r="S930" s="96"/>
      <c r="T930" s="82"/>
      <c r="U930" s="82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  <c r="AX930" s="78"/>
      <c r="AY930" s="78"/>
      <c r="AZ930" s="78"/>
      <c r="BA930" s="78"/>
      <c r="BB930" s="78"/>
      <c r="BC930" s="78"/>
      <c r="BD930" s="78"/>
      <c r="BE930" s="78"/>
      <c r="BF930" s="78"/>
      <c r="BG930" s="78"/>
      <c r="BH930" s="78"/>
      <c r="BI930" s="78"/>
      <c r="BJ930" s="78"/>
      <c r="BK930" s="78"/>
      <c r="BL930" s="78"/>
      <c r="BM930" s="78"/>
      <c r="BN930" s="78"/>
      <c r="BO930" s="78"/>
      <c r="BP930" s="78"/>
      <c r="BQ930" s="78"/>
      <c r="BR930" s="78"/>
      <c r="BS930" s="78"/>
      <c r="BT930" s="78"/>
      <c r="BU930" s="78"/>
      <c r="BV930" s="78"/>
    </row>
    <row r="931" spans="1:74" s="84" customFormat="1" ht="19">
      <c r="A931" s="78"/>
      <c r="B931" s="79"/>
      <c r="C931" s="80"/>
      <c r="D931" s="78"/>
      <c r="E931" s="78"/>
      <c r="F931" s="78"/>
      <c r="G931" s="78"/>
      <c r="H931" s="78"/>
      <c r="I931" s="78"/>
      <c r="J931" s="78"/>
      <c r="K931" s="78"/>
      <c r="L931" s="81"/>
      <c r="M931" s="82"/>
      <c r="N931" s="81"/>
      <c r="O931" s="78"/>
      <c r="P931" s="83"/>
      <c r="Q931" s="82"/>
      <c r="R931" s="81"/>
      <c r="S931" s="96"/>
      <c r="T931" s="82"/>
      <c r="U931" s="82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  <c r="AX931" s="78"/>
      <c r="AY931" s="78"/>
      <c r="AZ931" s="78"/>
      <c r="BA931" s="78"/>
      <c r="BB931" s="78"/>
      <c r="BC931" s="78"/>
      <c r="BD931" s="78"/>
      <c r="BE931" s="78"/>
      <c r="BF931" s="78"/>
      <c r="BG931" s="78"/>
      <c r="BH931" s="78"/>
      <c r="BI931" s="78"/>
      <c r="BJ931" s="78"/>
      <c r="BK931" s="78"/>
      <c r="BL931" s="78"/>
      <c r="BM931" s="78"/>
      <c r="BN931" s="78"/>
      <c r="BO931" s="78"/>
      <c r="BP931" s="78"/>
      <c r="BQ931" s="78"/>
      <c r="BR931" s="78"/>
      <c r="BS931" s="78"/>
      <c r="BT931" s="78"/>
      <c r="BU931" s="78"/>
      <c r="BV931" s="78"/>
    </row>
    <row r="932" spans="1:74" s="84" customFormat="1" ht="19">
      <c r="A932" s="78"/>
      <c r="B932" s="79"/>
      <c r="C932" s="80"/>
      <c r="D932" s="78"/>
      <c r="E932" s="78"/>
      <c r="F932" s="78"/>
      <c r="G932" s="78"/>
      <c r="H932" s="78"/>
      <c r="I932" s="78"/>
      <c r="J932" s="78"/>
      <c r="K932" s="78"/>
      <c r="L932" s="81"/>
      <c r="M932" s="82"/>
      <c r="N932" s="81"/>
      <c r="O932" s="78"/>
      <c r="P932" s="83"/>
      <c r="Q932" s="82"/>
      <c r="R932" s="81"/>
      <c r="S932" s="96"/>
      <c r="T932" s="82"/>
      <c r="U932" s="82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  <c r="AX932" s="78"/>
      <c r="AY932" s="78"/>
      <c r="AZ932" s="78"/>
      <c r="BA932" s="78"/>
      <c r="BB932" s="78"/>
      <c r="BC932" s="78"/>
      <c r="BD932" s="78"/>
      <c r="BE932" s="78"/>
      <c r="BF932" s="78"/>
      <c r="BG932" s="78"/>
      <c r="BH932" s="78"/>
      <c r="BI932" s="78"/>
      <c r="BJ932" s="78"/>
      <c r="BK932" s="78"/>
      <c r="BL932" s="78"/>
      <c r="BM932" s="78"/>
      <c r="BN932" s="78"/>
      <c r="BO932" s="78"/>
      <c r="BP932" s="78"/>
      <c r="BQ932" s="78"/>
      <c r="BR932" s="78"/>
      <c r="BS932" s="78"/>
      <c r="BT932" s="78"/>
      <c r="BU932" s="78"/>
      <c r="BV932" s="78"/>
    </row>
    <row r="933" spans="1:74" s="84" customFormat="1" ht="19">
      <c r="A933" s="78"/>
      <c r="B933" s="79"/>
      <c r="C933" s="80"/>
      <c r="D933" s="78"/>
      <c r="E933" s="78"/>
      <c r="F933" s="78"/>
      <c r="G933" s="78"/>
      <c r="H933" s="78"/>
      <c r="I933" s="78"/>
      <c r="J933" s="78"/>
      <c r="K933" s="78"/>
      <c r="L933" s="81"/>
      <c r="M933" s="82"/>
      <c r="N933" s="81"/>
      <c r="O933" s="78"/>
      <c r="P933" s="83"/>
      <c r="Q933" s="82"/>
      <c r="R933" s="81"/>
      <c r="S933" s="96"/>
      <c r="T933" s="82"/>
      <c r="U933" s="82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  <c r="AX933" s="78"/>
      <c r="AY933" s="78"/>
      <c r="AZ933" s="78"/>
      <c r="BA933" s="78"/>
      <c r="BB933" s="78"/>
      <c r="BC933" s="78"/>
      <c r="BD933" s="78"/>
      <c r="BE933" s="78"/>
      <c r="BF933" s="78"/>
      <c r="BG933" s="78"/>
      <c r="BH933" s="78"/>
      <c r="BI933" s="78"/>
      <c r="BJ933" s="78"/>
      <c r="BK933" s="78"/>
      <c r="BL933" s="78"/>
      <c r="BM933" s="78"/>
      <c r="BN933" s="78"/>
      <c r="BO933" s="78"/>
      <c r="BP933" s="78"/>
      <c r="BQ933" s="78"/>
      <c r="BR933" s="78"/>
      <c r="BS933" s="78"/>
      <c r="BT933" s="78"/>
      <c r="BU933" s="78"/>
      <c r="BV933" s="78"/>
    </row>
    <row r="934" spans="1:74" s="84" customFormat="1" ht="19">
      <c r="A934" s="78"/>
      <c r="B934" s="79"/>
      <c r="C934" s="80"/>
      <c r="D934" s="78"/>
      <c r="E934" s="78"/>
      <c r="F934" s="78"/>
      <c r="G934" s="78"/>
      <c r="H934" s="78"/>
      <c r="I934" s="78"/>
      <c r="J934" s="78"/>
      <c r="K934" s="78"/>
      <c r="L934" s="81"/>
      <c r="M934" s="82"/>
      <c r="N934" s="81"/>
      <c r="O934" s="78"/>
      <c r="P934" s="83"/>
      <c r="Q934" s="82"/>
      <c r="R934" s="81"/>
      <c r="S934" s="96"/>
      <c r="T934" s="82"/>
      <c r="U934" s="82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  <c r="AX934" s="78"/>
      <c r="AY934" s="78"/>
      <c r="AZ934" s="78"/>
      <c r="BA934" s="78"/>
      <c r="BB934" s="78"/>
      <c r="BC934" s="78"/>
      <c r="BD934" s="78"/>
      <c r="BE934" s="78"/>
      <c r="BF934" s="78"/>
      <c r="BG934" s="78"/>
      <c r="BH934" s="78"/>
      <c r="BI934" s="78"/>
      <c r="BJ934" s="78"/>
      <c r="BK934" s="78"/>
      <c r="BL934" s="78"/>
      <c r="BM934" s="78"/>
      <c r="BN934" s="78"/>
      <c r="BO934" s="78"/>
      <c r="BP934" s="78"/>
      <c r="BQ934" s="78"/>
      <c r="BR934" s="78"/>
      <c r="BS934" s="78"/>
      <c r="BT934" s="78"/>
      <c r="BU934" s="78"/>
      <c r="BV934" s="78"/>
    </row>
    <row r="935" spans="1:74" s="84" customFormat="1" ht="19">
      <c r="A935" s="78"/>
      <c r="B935" s="79"/>
      <c r="C935" s="80"/>
      <c r="D935" s="78"/>
      <c r="E935" s="78"/>
      <c r="F935" s="78"/>
      <c r="G935" s="78"/>
      <c r="H935" s="78"/>
      <c r="I935" s="78"/>
      <c r="J935" s="78"/>
      <c r="K935" s="78"/>
      <c r="L935" s="81"/>
      <c r="M935" s="82"/>
      <c r="N935" s="81"/>
      <c r="O935" s="78"/>
      <c r="P935" s="83"/>
      <c r="Q935" s="82"/>
      <c r="R935" s="81"/>
      <c r="S935" s="96"/>
      <c r="T935" s="82"/>
      <c r="U935" s="82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  <c r="AX935" s="78"/>
      <c r="AY935" s="78"/>
      <c r="AZ935" s="78"/>
      <c r="BA935" s="78"/>
      <c r="BB935" s="78"/>
      <c r="BC935" s="78"/>
      <c r="BD935" s="78"/>
      <c r="BE935" s="78"/>
      <c r="BF935" s="78"/>
      <c r="BG935" s="78"/>
      <c r="BH935" s="78"/>
      <c r="BI935" s="78"/>
      <c r="BJ935" s="78"/>
      <c r="BK935" s="78"/>
      <c r="BL935" s="78"/>
      <c r="BM935" s="78"/>
      <c r="BN935" s="78"/>
      <c r="BO935" s="78"/>
      <c r="BP935" s="78"/>
      <c r="BQ935" s="78"/>
      <c r="BR935" s="78"/>
      <c r="BS935" s="78"/>
      <c r="BT935" s="78"/>
      <c r="BU935" s="78"/>
      <c r="BV935" s="78"/>
    </row>
    <row r="936" spans="1:74" s="84" customFormat="1" ht="19">
      <c r="A936" s="78"/>
      <c r="B936" s="79"/>
      <c r="C936" s="80"/>
      <c r="D936" s="78"/>
      <c r="E936" s="78"/>
      <c r="F936" s="78"/>
      <c r="G936" s="78"/>
      <c r="H936" s="78"/>
      <c r="I936" s="78"/>
      <c r="J936" s="78"/>
      <c r="K936" s="78"/>
      <c r="L936" s="81"/>
      <c r="M936" s="82"/>
      <c r="N936" s="81"/>
      <c r="O936" s="78"/>
      <c r="P936" s="83"/>
      <c r="Q936" s="82"/>
      <c r="R936" s="81"/>
      <c r="S936" s="96"/>
      <c r="T936" s="82"/>
      <c r="U936" s="82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  <c r="BM936" s="78"/>
      <c r="BN936" s="78"/>
      <c r="BO936" s="78"/>
      <c r="BP936" s="78"/>
      <c r="BQ936" s="78"/>
      <c r="BR936" s="78"/>
      <c r="BS936" s="78"/>
      <c r="BT936" s="78"/>
      <c r="BU936" s="78"/>
      <c r="BV936" s="78"/>
    </row>
    <row r="937" spans="1:74" s="84" customFormat="1" ht="19">
      <c r="A937" s="78"/>
      <c r="B937" s="79"/>
      <c r="C937" s="80"/>
      <c r="D937" s="78"/>
      <c r="E937" s="78"/>
      <c r="F937" s="78"/>
      <c r="G937" s="78"/>
      <c r="H937" s="78"/>
      <c r="I937" s="78"/>
      <c r="J937" s="78"/>
      <c r="K937" s="78"/>
      <c r="L937" s="81"/>
      <c r="M937" s="82"/>
      <c r="N937" s="81"/>
      <c r="O937" s="78"/>
      <c r="P937" s="83"/>
      <c r="Q937" s="82"/>
      <c r="R937" s="81"/>
      <c r="S937" s="96"/>
      <c r="T937" s="82"/>
      <c r="U937" s="82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  <c r="AX937" s="78"/>
      <c r="AY937" s="78"/>
      <c r="AZ937" s="78"/>
      <c r="BA937" s="78"/>
      <c r="BB937" s="78"/>
      <c r="BC937" s="78"/>
      <c r="BD937" s="78"/>
      <c r="BE937" s="78"/>
      <c r="BF937" s="78"/>
      <c r="BG937" s="78"/>
      <c r="BH937" s="78"/>
      <c r="BI937" s="78"/>
      <c r="BJ937" s="78"/>
      <c r="BK937" s="78"/>
      <c r="BL937" s="78"/>
      <c r="BM937" s="78"/>
      <c r="BN937" s="78"/>
      <c r="BO937" s="78"/>
      <c r="BP937" s="78"/>
      <c r="BQ937" s="78"/>
      <c r="BR937" s="78"/>
      <c r="BS937" s="78"/>
      <c r="BT937" s="78"/>
      <c r="BU937" s="78"/>
      <c r="BV937" s="78"/>
    </row>
    <row r="938" spans="1:74" s="84" customFormat="1" ht="19">
      <c r="A938" s="78"/>
      <c r="B938" s="79"/>
      <c r="C938" s="80"/>
      <c r="D938" s="78"/>
      <c r="E938" s="78"/>
      <c r="F938" s="78"/>
      <c r="G938" s="78"/>
      <c r="H938" s="78"/>
      <c r="I938" s="78"/>
      <c r="J938" s="78"/>
      <c r="K938" s="78"/>
      <c r="L938" s="81"/>
      <c r="M938" s="82"/>
      <c r="N938" s="81"/>
      <c r="O938" s="78"/>
      <c r="P938" s="83"/>
      <c r="Q938" s="82"/>
      <c r="R938" s="81"/>
      <c r="S938" s="96"/>
      <c r="T938" s="82"/>
      <c r="U938" s="82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  <c r="AX938" s="78"/>
      <c r="AY938" s="78"/>
      <c r="AZ938" s="78"/>
      <c r="BA938" s="78"/>
      <c r="BB938" s="78"/>
      <c r="BC938" s="78"/>
      <c r="BD938" s="78"/>
      <c r="BE938" s="78"/>
      <c r="BF938" s="78"/>
      <c r="BG938" s="78"/>
      <c r="BH938" s="78"/>
      <c r="BI938" s="78"/>
      <c r="BJ938" s="78"/>
      <c r="BK938" s="78"/>
      <c r="BL938" s="78"/>
      <c r="BM938" s="78"/>
      <c r="BN938" s="78"/>
      <c r="BO938" s="78"/>
      <c r="BP938" s="78"/>
      <c r="BQ938" s="78"/>
      <c r="BR938" s="78"/>
      <c r="BS938" s="78"/>
      <c r="BT938" s="78"/>
      <c r="BU938" s="78"/>
      <c r="BV938" s="78"/>
    </row>
    <row r="939" spans="1:74" s="84" customFormat="1" ht="19">
      <c r="A939" s="78"/>
      <c r="B939" s="79"/>
      <c r="C939" s="80"/>
      <c r="D939" s="78"/>
      <c r="E939" s="78"/>
      <c r="F939" s="78"/>
      <c r="G939" s="78"/>
      <c r="H939" s="78"/>
      <c r="I939" s="78"/>
      <c r="J939" s="78"/>
      <c r="K939" s="78"/>
      <c r="L939" s="81"/>
      <c r="M939" s="82"/>
      <c r="N939" s="81"/>
      <c r="O939" s="78"/>
      <c r="P939" s="83"/>
      <c r="Q939" s="82"/>
      <c r="R939" s="81"/>
      <c r="S939" s="96"/>
      <c r="T939" s="82"/>
      <c r="U939" s="82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  <c r="AX939" s="78"/>
      <c r="AY939" s="78"/>
      <c r="AZ939" s="78"/>
      <c r="BA939" s="78"/>
      <c r="BB939" s="78"/>
      <c r="BC939" s="78"/>
      <c r="BD939" s="78"/>
      <c r="BE939" s="78"/>
      <c r="BF939" s="78"/>
      <c r="BG939" s="78"/>
      <c r="BH939" s="78"/>
      <c r="BI939" s="78"/>
      <c r="BJ939" s="78"/>
      <c r="BK939" s="78"/>
      <c r="BL939" s="78"/>
      <c r="BM939" s="78"/>
      <c r="BN939" s="78"/>
      <c r="BO939" s="78"/>
      <c r="BP939" s="78"/>
      <c r="BQ939" s="78"/>
      <c r="BR939" s="78"/>
      <c r="BS939" s="78"/>
      <c r="BT939" s="78"/>
      <c r="BU939" s="78"/>
      <c r="BV939" s="78"/>
    </row>
    <row r="940" spans="1:74" s="84" customFormat="1" ht="19">
      <c r="A940" s="78"/>
      <c r="B940" s="79"/>
      <c r="C940" s="80"/>
      <c r="D940" s="78"/>
      <c r="E940" s="78"/>
      <c r="F940" s="78"/>
      <c r="G940" s="78"/>
      <c r="H940" s="78"/>
      <c r="I940" s="78"/>
      <c r="J940" s="78"/>
      <c r="K940" s="78"/>
      <c r="L940" s="81"/>
      <c r="M940" s="82"/>
      <c r="N940" s="81"/>
      <c r="O940" s="78"/>
      <c r="P940" s="83"/>
      <c r="Q940" s="82"/>
      <c r="R940" s="81"/>
      <c r="S940" s="96"/>
      <c r="T940" s="82"/>
      <c r="U940" s="82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  <c r="AX940" s="78"/>
      <c r="AY940" s="78"/>
      <c r="AZ940" s="78"/>
      <c r="BA940" s="78"/>
      <c r="BB940" s="78"/>
      <c r="BC940" s="78"/>
      <c r="BD940" s="78"/>
      <c r="BE940" s="78"/>
      <c r="BF940" s="78"/>
      <c r="BG940" s="78"/>
      <c r="BH940" s="78"/>
      <c r="BI940" s="78"/>
      <c r="BJ940" s="78"/>
      <c r="BK940" s="78"/>
      <c r="BL940" s="78"/>
      <c r="BM940" s="78"/>
      <c r="BN940" s="78"/>
      <c r="BO940" s="78"/>
      <c r="BP940" s="78"/>
      <c r="BQ940" s="78"/>
      <c r="BR940" s="78"/>
      <c r="BS940" s="78"/>
      <c r="BT940" s="78"/>
      <c r="BU940" s="78"/>
      <c r="BV940" s="78"/>
    </row>
    <row r="941" spans="1:74" s="84" customFormat="1" ht="19">
      <c r="A941" s="78"/>
      <c r="B941" s="79"/>
      <c r="C941" s="80"/>
      <c r="D941" s="78"/>
      <c r="E941" s="78"/>
      <c r="F941" s="78"/>
      <c r="G941" s="78"/>
      <c r="H941" s="78"/>
      <c r="I941" s="78"/>
      <c r="J941" s="78"/>
      <c r="K941" s="78"/>
      <c r="L941" s="81"/>
      <c r="M941" s="82"/>
      <c r="N941" s="81"/>
      <c r="O941" s="78"/>
      <c r="P941" s="83"/>
      <c r="Q941" s="82"/>
      <c r="R941" s="81"/>
      <c r="S941" s="96"/>
      <c r="T941" s="82"/>
      <c r="U941" s="82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  <c r="AX941" s="78"/>
      <c r="AY941" s="78"/>
      <c r="AZ941" s="78"/>
      <c r="BA941" s="78"/>
      <c r="BB941" s="78"/>
      <c r="BC941" s="78"/>
      <c r="BD941" s="78"/>
      <c r="BE941" s="78"/>
      <c r="BF941" s="78"/>
      <c r="BG941" s="78"/>
      <c r="BH941" s="78"/>
      <c r="BI941" s="78"/>
      <c r="BJ941" s="78"/>
      <c r="BK941" s="78"/>
      <c r="BL941" s="78"/>
      <c r="BM941" s="78"/>
      <c r="BN941" s="78"/>
      <c r="BO941" s="78"/>
      <c r="BP941" s="78"/>
      <c r="BQ941" s="78"/>
      <c r="BR941" s="78"/>
      <c r="BS941" s="78"/>
      <c r="BT941" s="78"/>
      <c r="BU941" s="78"/>
      <c r="BV941" s="78"/>
    </row>
    <row r="942" spans="1:74" s="84" customFormat="1" ht="19">
      <c r="A942" s="78"/>
      <c r="B942" s="79"/>
      <c r="C942" s="80"/>
      <c r="D942" s="78"/>
      <c r="E942" s="78"/>
      <c r="F942" s="78"/>
      <c r="G942" s="78"/>
      <c r="H942" s="78"/>
      <c r="I942" s="78"/>
      <c r="J942" s="78"/>
      <c r="K942" s="78"/>
      <c r="L942" s="81"/>
      <c r="M942" s="82"/>
      <c r="N942" s="81"/>
      <c r="O942" s="78"/>
      <c r="P942" s="83"/>
      <c r="Q942" s="82"/>
      <c r="R942" s="81"/>
      <c r="S942" s="96"/>
      <c r="T942" s="82"/>
      <c r="U942" s="82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  <c r="AX942" s="78"/>
      <c r="AY942" s="78"/>
      <c r="AZ942" s="78"/>
      <c r="BA942" s="78"/>
      <c r="BB942" s="78"/>
      <c r="BC942" s="78"/>
      <c r="BD942" s="78"/>
      <c r="BE942" s="78"/>
      <c r="BF942" s="78"/>
      <c r="BG942" s="78"/>
      <c r="BH942" s="78"/>
      <c r="BI942" s="78"/>
      <c r="BJ942" s="78"/>
      <c r="BK942" s="78"/>
      <c r="BL942" s="78"/>
      <c r="BM942" s="78"/>
      <c r="BN942" s="78"/>
      <c r="BO942" s="78"/>
      <c r="BP942" s="78"/>
      <c r="BQ942" s="78"/>
      <c r="BR942" s="78"/>
      <c r="BS942" s="78"/>
      <c r="BT942" s="78"/>
      <c r="BU942" s="78"/>
      <c r="BV942" s="78"/>
    </row>
    <row r="943" spans="1:74" s="84" customFormat="1" ht="19">
      <c r="A943" s="78"/>
      <c r="B943" s="79"/>
      <c r="C943" s="80"/>
      <c r="D943" s="78"/>
      <c r="E943" s="78"/>
      <c r="F943" s="78"/>
      <c r="G943" s="78"/>
      <c r="H943" s="78"/>
      <c r="I943" s="78"/>
      <c r="J943" s="78"/>
      <c r="K943" s="78"/>
      <c r="L943" s="81"/>
      <c r="M943" s="82"/>
      <c r="N943" s="81"/>
      <c r="O943" s="78"/>
      <c r="P943" s="83"/>
      <c r="Q943" s="82"/>
      <c r="R943" s="81"/>
      <c r="S943" s="96"/>
      <c r="T943" s="82"/>
      <c r="U943" s="82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  <c r="BM943" s="78"/>
      <c r="BN943" s="78"/>
      <c r="BO943" s="78"/>
      <c r="BP943" s="78"/>
      <c r="BQ943" s="78"/>
      <c r="BR943" s="78"/>
      <c r="BS943" s="78"/>
      <c r="BT943" s="78"/>
      <c r="BU943" s="78"/>
      <c r="BV943" s="78"/>
    </row>
    <row r="944" spans="1:74" s="84" customFormat="1" ht="19">
      <c r="A944" s="78"/>
      <c r="B944" s="79"/>
      <c r="C944" s="80"/>
      <c r="D944" s="78"/>
      <c r="E944" s="78"/>
      <c r="F944" s="78"/>
      <c r="G944" s="78"/>
      <c r="H944" s="78"/>
      <c r="I944" s="78"/>
      <c r="J944" s="78"/>
      <c r="K944" s="78"/>
      <c r="L944" s="81"/>
      <c r="M944" s="82"/>
      <c r="N944" s="81"/>
      <c r="O944" s="78"/>
      <c r="P944" s="83"/>
      <c r="Q944" s="82"/>
      <c r="R944" s="81"/>
      <c r="S944" s="96"/>
      <c r="T944" s="82"/>
      <c r="U944" s="82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  <c r="AX944" s="78"/>
      <c r="AY944" s="78"/>
      <c r="AZ944" s="78"/>
      <c r="BA944" s="78"/>
      <c r="BB944" s="78"/>
      <c r="BC944" s="78"/>
      <c r="BD944" s="78"/>
      <c r="BE944" s="78"/>
      <c r="BF944" s="78"/>
      <c r="BG944" s="78"/>
      <c r="BH944" s="78"/>
      <c r="BI944" s="78"/>
      <c r="BJ944" s="78"/>
      <c r="BK944" s="78"/>
      <c r="BL944" s="78"/>
      <c r="BM944" s="78"/>
      <c r="BN944" s="78"/>
      <c r="BO944" s="78"/>
      <c r="BP944" s="78"/>
      <c r="BQ944" s="78"/>
      <c r="BR944" s="78"/>
      <c r="BS944" s="78"/>
      <c r="BT944" s="78"/>
      <c r="BU944" s="78"/>
      <c r="BV944" s="78"/>
    </row>
    <row r="945" spans="1:74" s="84" customFormat="1" ht="19">
      <c r="A945" s="78"/>
      <c r="B945" s="79"/>
      <c r="C945" s="80"/>
      <c r="D945" s="78"/>
      <c r="E945" s="78"/>
      <c r="F945" s="78"/>
      <c r="G945" s="78"/>
      <c r="H945" s="78"/>
      <c r="I945" s="78"/>
      <c r="J945" s="78"/>
      <c r="K945" s="78"/>
      <c r="L945" s="81"/>
      <c r="M945" s="82"/>
      <c r="N945" s="81"/>
      <c r="O945" s="78"/>
      <c r="P945" s="83"/>
      <c r="Q945" s="82"/>
      <c r="R945" s="81"/>
      <c r="S945" s="96"/>
      <c r="T945" s="82"/>
      <c r="U945" s="82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  <c r="AV945" s="78"/>
      <c r="AW945" s="78"/>
      <c r="AX945" s="78"/>
      <c r="AY945" s="78"/>
      <c r="AZ945" s="78"/>
      <c r="BA945" s="78"/>
      <c r="BB945" s="78"/>
      <c r="BC945" s="78"/>
      <c r="BD945" s="78"/>
      <c r="BE945" s="78"/>
      <c r="BF945" s="78"/>
      <c r="BG945" s="78"/>
      <c r="BH945" s="78"/>
      <c r="BI945" s="78"/>
      <c r="BJ945" s="78"/>
      <c r="BK945" s="78"/>
      <c r="BL945" s="78"/>
      <c r="BM945" s="78"/>
      <c r="BN945" s="78"/>
      <c r="BO945" s="78"/>
      <c r="BP945" s="78"/>
      <c r="BQ945" s="78"/>
      <c r="BR945" s="78"/>
      <c r="BS945" s="78"/>
      <c r="BT945" s="78"/>
      <c r="BU945" s="78"/>
      <c r="BV945" s="78"/>
    </row>
    <row r="946" spans="1:74" s="84" customFormat="1" ht="19">
      <c r="A946" s="78"/>
      <c r="B946" s="79"/>
      <c r="C946" s="80"/>
      <c r="D946" s="78"/>
      <c r="E946" s="78"/>
      <c r="F946" s="78"/>
      <c r="G946" s="78"/>
      <c r="H946" s="78"/>
      <c r="I946" s="78"/>
      <c r="J946" s="78"/>
      <c r="K946" s="78"/>
      <c r="L946" s="81"/>
      <c r="M946" s="82"/>
      <c r="N946" s="81"/>
      <c r="O946" s="78"/>
      <c r="P946" s="83"/>
      <c r="Q946" s="82"/>
      <c r="R946" s="81"/>
      <c r="S946" s="96"/>
      <c r="T946" s="82"/>
      <c r="U946" s="82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  <c r="AV946" s="78"/>
      <c r="AW946" s="78"/>
      <c r="AX946" s="78"/>
      <c r="AY946" s="78"/>
      <c r="AZ946" s="78"/>
      <c r="BA946" s="78"/>
      <c r="BB946" s="78"/>
      <c r="BC946" s="78"/>
      <c r="BD946" s="78"/>
      <c r="BE946" s="78"/>
      <c r="BF946" s="78"/>
      <c r="BG946" s="78"/>
      <c r="BH946" s="78"/>
      <c r="BI946" s="78"/>
      <c r="BJ946" s="78"/>
      <c r="BK946" s="78"/>
      <c r="BL946" s="78"/>
      <c r="BM946" s="78"/>
      <c r="BN946" s="78"/>
      <c r="BO946" s="78"/>
      <c r="BP946" s="78"/>
      <c r="BQ946" s="78"/>
      <c r="BR946" s="78"/>
      <c r="BS946" s="78"/>
      <c r="BT946" s="78"/>
      <c r="BU946" s="78"/>
      <c r="BV946" s="78"/>
    </row>
    <row r="947" spans="1:74" s="84" customFormat="1" ht="19">
      <c r="A947" s="78"/>
      <c r="B947" s="79"/>
      <c r="C947" s="80"/>
      <c r="D947" s="78"/>
      <c r="E947" s="78"/>
      <c r="F947" s="78"/>
      <c r="G947" s="78"/>
      <c r="H947" s="78"/>
      <c r="I947" s="78"/>
      <c r="J947" s="78"/>
      <c r="K947" s="78"/>
      <c r="L947" s="81"/>
      <c r="M947" s="82"/>
      <c r="N947" s="81"/>
      <c r="O947" s="78"/>
      <c r="P947" s="83"/>
      <c r="Q947" s="82"/>
      <c r="R947" s="81"/>
      <c r="S947" s="96"/>
      <c r="T947" s="82"/>
      <c r="U947" s="82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  <c r="AV947" s="78"/>
      <c r="AW947" s="78"/>
      <c r="AX947" s="78"/>
      <c r="AY947" s="78"/>
      <c r="AZ947" s="78"/>
      <c r="BA947" s="78"/>
      <c r="BB947" s="78"/>
      <c r="BC947" s="78"/>
      <c r="BD947" s="78"/>
      <c r="BE947" s="78"/>
      <c r="BF947" s="78"/>
      <c r="BG947" s="78"/>
      <c r="BH947" s="78"/>
      <c r="BI947" s="78"/>
      <c r="BJ947" s="78"/>
      <c r="BK947" s="78"/>
      <c r="BL947" s="78"/>
      <c r="BM947" s="78"/>
      <c r="BN947" s="78"/>
      <c r="BO947" s="78"/>
      <c r="BP947" s="78"/>
      <c r="BQ947" s="78"/>
      <c r="BR947" s="78"/>
      <c r="BS947" s="78"/>
      <c r="BT947" s="78"/>
      <c r="BU947" s="78"/>
      <c r="BV947" s="78"/>
    </row>
    <row r="948" spans="1:74" s="84" customFormat="1" ht="19">
      <c r="A948" s="78"/>
      <c r="B948" s="79"/>
      <c r="C948" s="80"/>
      <c r="D948" s="78"/>
      <c r="E948" s="78"/>
      <c r="F948" s="78"/>
      <c r="G948" s="78"/>
      <c r="H948" s="78"/>
      <c r="I948" s="78"/>
      <c r="J948" s="78"/>
      <c r="K948" s="78"/>
      <c r="L948" s="81"/>
      <c r="M948" s="82"/>
      <c r="N948" s="81"/>
      <c r="O948" s="78"/>
      <c r="P948" s="83"/>
      <c r="Q948" s="82"/>
      <c r="R948" s="81"/>
      <c r="S948" s="96"/>
      <c r="T948" s="82"/>
      <c r="U948" s="82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  <c r="AV948" s="78"/>
      <c r="AW948" s="78"/>
      <c r="AX948" s="78"/>
      <c r="AY948" s="78"/>
      <c r="AZ948" s="78"/>
      <c r="BA948" s="78"/>
      <c r="BB948" s="78"/>
      <c r="BC948" s="78"/>
      <c r="BD948" s="78"/>
      <c r="BE948" s="78"/>
      <c r="BF948" s="78"/>
      <c r="BG948" s="78"/>
      <c r="BH948" s="78"/>
      <c r="BI948" s="78"/>
      <c r="BJ948" s="78"/>
      <c r="BK948" s="78"/>
      <c r="BL948" s="78"/>
      <c r="BM948" s="78"/>
      <c r="BN948" s="78"/>
      <c r="BO948" s="78"/>
      <c r="BP948" s="78"/>
      <c r="BQ948" s="78"/>
      <c r="BR948" s="78"/>
      <c r="BS948" s="78"/>
      <c r="BT948" s="78"/>
      <c r="BU948" s="78"/>
      <c r="BV948" s="78"/>
    </row>
    <row r="949" spans="1:74" s="84" customFormat="1" ht="19">
      <c r="A949" s="78"/>
      <c r="B949" s="79"/>
      <c r="C949" s="80"/>
      <c r="D949" s="78"/>
      <c r="E949" s="78"/>
      <c r="F949" s="78"/>
      <c r="G949" s="78"/>
      <c r="H949" s="78"/>
      <c r="I949" s="78"/>
      <c r="J949" s="78"/>
      <c r="K949" s="78"/>
      <c r="L949" s="81"/>
      <c r="M949" s="82"/>
      <c r="N949" s="81"/>
      <c r="O949" s="78"/>
      <c r="P949" s="83"/>
      <c r="Q949" s="82"/>
      <c r="R949" s="81"/>
      <c r="S949" s="96"/>
      <c r="T949" s="82"/>
      <c r="U949" s="82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  <c r="BG949" s="78"/>
      <c r="BH949" s="78"/>
      <c r="BI949" s="78"/>
      <c r="BJ949" s="78"/>
      <c r="BK949" s="78"/>
      <c r="BL949" s="78"/>
      <c r="BM949" s="78"/>
      <c r="BN949" s="78"/>
      <c r="BO949" s="78"/>
      <c r="BP949" s="78"/>
      <c r="BQ949" s="78"/>
      <c r="BR949" s="78"/>
      <c r="BS949" s="78"/>
      <c r="BT949" s="78"/>
      <c r="BU949" s="78"/>
      <c r="BV949" s="78"/>
    </row>
    <row r="950" spans="1:74" s="84" customFormat="1" ht="19">
      <c r="A950" s="78"/>
      <c r="B950" s="79"/>
      <c r="C950" s="80"/>
      <c r="D950" s="78"/>
      <c r="E950" s="78"/>
      <c r="F950" s="78"/>
      <c r="G950" s="78"/>
      <c r="H950" s="78"/>
      <c r="I950" s="78"/>
      <c r="J950" s="78"/>
      <c r="K950" s="78"/>
      <c r="L950" s="81"/>
      <c r="M950" s="82"/>
      <c r="N950" s="81"/>
      <c r="O950" s="78"/>
      <c r="P950" s="83"/>
      <c r="Q950" s="82"/>
      <c r="R950" s="81"/>
      <c r="S950" s="96"/>
      <c r="T950" s="82"/>
      <c r="U950" s="82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  <c r="AV950" s="78"/>
      <c r="AW950" s="78"/>
      <c r="AX950" s="78"/>
      <c r="AY950" s="78"/>
      <c r="AZ950" s="78"/>
      <c r="BA950" s="78"/>
      <c r="BB950" s="78"/>
      <c r="BC950" s="78"/>
      <c r="BD950" s="78"/>
      <c r="BE950" s="78"/>
      <c r="BF950" s="78"/>
      <c r="BG950" s="78"/>
      <c r="BH950" s="78"/>
      <c r="BI950" s="78"/>
      <c r="BJ950" s="78"/>
      <c r="BK950" s="78"/>
      <c r="BL950" s="78"/>
      <c r="BM950" s="78"/>
      <c r="BN950" s="78"/>
      <c r="BO950" s="78"/>
      <c r="BP950" s="78"/>
      <c r="BQ950" s="78"/>
      <c r="BR950" s="78"/>
      <c r="BS950" s="78"/>
      <c r="BT950" s="78"/>
      <c r="BU950" s="78"/>
      <c r="BV950" s="78"/>
    </row>
    <row r="951" spans="1:74" s="84" customFormat="1" ht="19">
      <c r="A951" s="78"/>
      <c r="B951" s="79"/>
      <c r="C951" s="80"/>
      <c r="D951" s="78"/>
      <c r="E951" s="78"/>
      <c r="F951" s="78"/>
      <c r="G951" s="78"/>
      <c r="H951" s="78"/>
      <c r="I951" s="78"/>
      <c r="J951" s="78"/>
      <c r="K951" s="78"/>
      <c r="L951" s="81"/>
      <c r="M951" s="82"/>
      <c r="N951" s="81"/>
      <c r="O951" s="78"/>
      <c r="P951" s="83"/>
      <c r="Q951" s="82"/>
      <c r="R951" s="81"/>
      <c r="S951" s="96"/>
      <c r="T951" s="82"/>
      <c r="U951" s="82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  <c r="BG951" s="78"/>
      <c r="BH951" s="78"/>
      <c r="BI951" s="78"/>
      <c r="BJ951" s="78"/>
      <c r="BK951" s="78"/>
      <c r="BL951" s="78"/>
      <c r="BM951" s="78"/>
      <c r="BN951" s="78"/>
      <c r="BO951" s="78"/>
      <c r="BP951" s="78"/>
      <c r="BQ951" s="78"/>
      <c r="BR951" s="78"/>
      <c r="BS951" s="78"/>
      <c r="BT951" s="78"/>
      <c r="BU951" s="78"/>
      <c r="BV951" s="78"/>
    </row>
    <row r="952" spans="1:74" s="84" customFormat="1" ht="19">
      <c r="A952" s="78"/>
      <c r="B952" s="79"/>
      <c r="C952" s="80"/>
      <c r="D952" s="78"/>
      <c r="E952" s="78"/>
      <c r="F952" s="78"/>
      <c r="G952" s="78"/>
      <c r="H952" s="78"/>
      <c r="I952" s="78"/>
      <c r="J952" s="78"/>
      <c r="K952" s="78"/>
      <c r="L952" s="81"/>
      <c r="M952" s="82"/>
      <c r="N952" s="81"/>
      <c r="O952" s="78"/>
      <c r="P952" s="83"/>
      <c r="Q952" s="82"/>
      <c r="R952" s="81"/>
      <c r="S952" s="96"/>
      <c r="T952" s="82"/>
      <c r="U952" s="82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  <c r="AO952" s="78"/>
      <c r="AP952" s="78"/>
      <c r="AQ952" s="78"/>
      <c r="AR952" s="78"/>
      <c r="AS952" s="78"/>
      <c r="AT952" s="78"/>
      <c r="AU952" s="78"/>
      <c r="AV952" s="78"/>
      <c r="AW952" s="78"/>
      <c r="AX952" s="78"/>
      <c r="AY952" s="78"/>
      <c r="AZ952" s="78"/>
      <c r="BA952" s="78"/>
      <c r="BB952" s="78"/>
      <c r="BC952" s="78"/>
      <c r="BD952" s="78"/>
      <c r="BE952" s="78"/>
      <c r="BF952" s="78"/>
      <c r="BG952" s="78"/>
      <c r="BH952" s="78"/>
      <c r="BI952" s="78"/>
      <c r="BJ952" s="78"/>
      <c r="BK952" s="78"/>
      <c r="BL952" s="78"/>
      <c r="BM952" s="78"/>
      <c r="BN952" s="78"/>
      <c r="BO952" s="78"/>
      <c r="BP952" s="78"/>
      <c r="BQ952" s="78"/>
      <c r="BR952" s="78"/>
      <c r="BS952" s="78"/>
      <c r="BT952" s="78"/>
      <c r="BU952" s="78"/>
      <c r="BV952" s="78"/>
    </row>
    <row r="953" spans="1:74" s="84" customFormat="1" ht="19">
      <c r="A953" s="78"/>
      <c r="B953" s="79"/>
      <c r="C953" s="80"/>
      <c r="D953" s="78"/>
      <c r="E953" s="78"/>
      <c r="F953" s="78"/>
      <c r="G953" s="78"/>
      <c r="H953" s="78"/>
      <c r="I953" s="78"/>
      <c r="J953" s="78"/>
      <c r="K953" s="78"/>
      <c r="L953" s="81"/>
      <c r="M953" s="82"/>
      <c r="N953" s="81"/>
      <c r="O953" s="78"/>
      <c r="P953" s="83"/>
      <c r="Q953" s="82"/>
      <c r="R953" s="81"/>
      <c r="S953" s="96"/>
      <c r="T953" s="82"/>
      <c r="U953" s="82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  <c r="AV953" s="78"/>
      <c r="AW953" s="78"/>
      <c r="AX953" s="78"/>
      <c r="AY953" s="78"/>
      <c r="AZ953" s="78"/>
      <c r="BA953" s="78"/>
      <c r="BB953" s="78"/>
      <c r="BC953" s="78"/>
      <c r="BD953" s="78"/>
      <c r="BE953" s="78"/>
      <c r="BF953" s="78"/>
      <c r="BG953" s="78"/>
      <c r="BH953" s="78"/>
      <c r="BI953" s="78"/>
      <c r="BJ953" s="78"/>
      <c r="BK953" s="78"/>
      <c r="BL953" s="78"/>
      <c r="BM953" s="78"/>
      <c r="BN953" s="78"/>
      <c r="BO953" s="78"/>
      <c r="BP953" s="78"/>
      <c r="BQ953" s="78"/>
      <c r="BR953" s="78"/>
      <c r="BS953" s="78"/>
      <c r="BT953" s="78"/>
      <c r="BU953" s="78"/>
      <c r="BV953" s="78"/>
    </row>
    <row r="954" spans="1:74" s="84" customFormat="1" ht="19">
      <c r="A954" s="78"/>
      <c r="B954" s="79"/>
      <c r="C954" s="80"/>
      <c r="D954" s="78"/>
      <c r="E954" s="78"/>
      <c r="F954" s="78"/>
      <c r="G954" s="78"/>
      <c r="H954" s="78"/>
      <c r="I954" s="78"/>
      <c r="J954" s="78"/>
      <c r="K954" s="78"/>
      <c r="L954" s="81"/>
      <c r="M954" s="82"/>
      <c r="N954" s="81"/>
      <c r="O954" s="78"/>
      <c r="P954" s="83"/>
      <c r="Q954" s="82"/>
      <c r="R954" s="81"/>
      <c r="S954" s="96"/>
      <c r="T954" s="82"/>
      <c r="U954" s="82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  <c r="AO954" s="78"/>
      <c r="AP954" s="78"/>
      <c r="AQ954" s="78"/>
      <c r="AR954" s="78"/>
      <c r="AS954" s="78"/>
      <c r="AT954" s="78"/>
      <c r="AU954" s="78"/>
      <c r="AV954" s="78"/>
      <c r="AW954" s="78"/>
      <c r="AX954" s="78"/>
      <c r="AY954" s="78"/>
      <c r="AZ954" s="78"/>
      <c r="BA954" s="78"/>
      <c r="BB954" s="78"/>
      <c r="BC954" s="78"/>
      <c r="BD954" s="78"/>
      <c r="BE954" s="78"/>
      <c r="BF954" s="78"/>
      <c r="BG954" s="78"/>
      <c r="BH954" s="78"/>
      <c r="BI954" s="78"/>
      <c r="BJ954" s="78"/>
      <c r="BK954" s="78"/>
      <c r="BL954" s="78"/>
      <c r="BM954" s="78"/>
      <c r="BN954" s="78"/>
      <c r="BO954" s="78"/>
      <c r="BP954" s="78"/>
      <c r="BQ954" s="78"/>
      <c r="BR954" s="78"/>
      <c r="BS954" s="78"/>
      <c r="BT954" s="78"/>
      <c r="BU954" s="78"/>
      <c r="BV954" s="78"/>
    </row>
    <row r="955" spans="1:74" s="84" customFormat="1" ht="19">
      <c r="A955" s="78"/>
      <c r="B955" s="79"/>
      <c r="C955" s="80"/>
      <c r="D955" s="78"/>
      <c r="E955" s="78"/>
      <c r="F955" s="78"/>
      <c r="G955" s="78"/>
      <c r="H955" s="78"/>
      <c r="I955" s="78"/>
      <c r="J955" s="78"/>
      <c r="K955" s="78"/>
      <c r="L955" s="81"/>
      <c r="M955" s="82"/>
      <c r="N955" s="81"/>
      <c r="O955" s="78"/>
      <c r="P955" s="83"/>
      <c r="Q955" s="82"/>
      <c r="R955" s="81"/>
      <c r="S955" s="96"/>
      <c r="T955" s="82"/>
      <c r="U955" s="82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  <c r="AO955" s="78"/>
      <c r="AP955" s="78"/>
      <c r="AQ955" s="78"/>
      <c r="AR955" s="78"/>
      <c r="AS955" s="78"/>
      <c r="AT955" s="78"/>
      <c r="AU955" s="78"/>
      <c r="AV955" s="78"/>
      <c r="AW955" s="78"/>
      <c r="AX955" s="78"/>
      <c r="AY955" s="78"/>
      <c r="AZ955" s="78"/>
      <c r="BA955" s="78"/>
      <c r="BB955" s="78"/>
      <c r="BC955" s="78"/>
      <c r="BD955" s="78"/>
      <c r="BE955" s="78"/>
      <c r="BF955" s="78"/>
      <c r="BG955" s="78"/>
      <c r="BH955" s="78"/>
      <c r="BI955" s="78"/>
      <c r="BJ955" s="78"/>
      <c r="BK955" s="78"/>
      <c r="BL955" s="78"/>
      <c r="BM955" s="78"/>
      <c r="BN955" s="78"/>
      <c r="BO955" s="78"/>
      <c r="BP955" s="78"/>
      <c r="BQ955" s="78"/>
      <c r="BR955" s="78"/>
      <c r="BS955" s="78"/>
      <c r="BT955" s="78"/>
      <c r="BU955" s="78"/>
      <c r="BV955" s="78"/>
    </row>
    <row r="956" spans="1:74" s="84" customFormat="1" ht="19">
      <c r="A956" s="78"/>
      <c r="B956" s="79"/>
      <c r="C956" s="80"/>
      <c r="D956" s="78"/>
      <c r="E956" s="78"/>
      <c r="F956" s="78"/>
      <c r="G956" s="78"/>
      <c r="H956" s="78"/>
      <c r="I956" s="78"/>
      <c r="J956" s="78"/>
      <c r="K956" s="78"/>
      <c r="L956" s="81"/>
      <c r="M956" s="82"/>
      <c r="N956" s="81"/>
      <c r="O956" s="78"/>
      <c r="P956" s="83"/>
      <c r="Q956" s="82"/>
      <c r="R956" s="81"/>
      <c r="S956" s="96"/>
      <c r="T956" s="82"/>
      <c r="U956" s="82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  <c r="AO956" s="78"/>
      <c r="AP956" s="78"/>
      <c r="AQ956" s="78"/>
      <c r="AR956" s="78"/>
      <c r="AS956" s="78"/>
      <c r="AT956" s="78"/>
      <c r="AU956" s="78"/>
      <c r="AV956" s="78"/>
      <c r="AW956" s="78"/>
      <c r="AX956" s="78"/>
      <c r="AY956" s="78"/>
      <c r="AZ956" s="78"/>
      <c r="BA956" s="78"/>
      <c r="BB956" s="78"/>
      <c r="BC956" s="78"/>
      <c r="BD956" s="78"/>
      <c r="BE956" s="78"/>
      <c r="BF956" s="78"/>
      <c r="BG956" s="78"/>
      <c r="BH956" s="78"/>
      <c r="BI956" s="78"/>
      <c r="BJ956" s="78"/>
      <c r="BK956" s="78"/>
      <c r="BL956" s="78"/>
      <c r="BM956" s="78"/>
      <c r="BN956" s="78"/>
      <c r="BO956" s="78"/>
      <c r="BP956" s="78"/>
      <c r="BQ956" s="78"/>
      <c r="BR956" s="78"/>
      <c r="BS956" s="78"/>
      <c r="BT956" s="78"/>
      <c r="BU956" s="78"/>
      <c r="BV956" s="78"/>
    </row>
    <row r="957" spans="1:74" s="84" customFormat="1" ht="19">
      <c r="A957" s="78"/>
      <c r="B957" s="79"/>
      <c r="C957" s="80"/>
      <c r="D957" s="78"/>
      <c r="E957" s="78"/>
      <c r="F957" s="78"/>
      <c r="G957" s="78"/>
      <c r="H957" s="78"/>
      <c r="I957" s="78"/>
      <c r="J957" s="78"/>
      <c r="K957" s="78"/>
      <c r="L957" s="81"/>
      <c r="M957" s="82"/>
      <c r="N957" s="81"/>
      <c r="O957" s="78"/>
      <c r="P957" s="83"/>
      <c r="Q957" s="82"/>
      <c r="R957" s="81"/>
      <c r="S957" s="96"/>
      <c r="T957" s="82"/>
      <c r="U957" s="82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  <c r="AO957" s="78"/>
      <c r="AP957" s="78"/>
      <c r="AQ957" s="78"/>
      <c r="AR957" s="78"/>
      <c r="AS957" s="78"/>
      <c r="AT957" s="78"/>
      <c r="AU957" s="78"/>
      <c r="AV957" s="78"/>
      <c r="AW957" s="78"/>
      <c r="AX957" s="78"/>
      <c r="AY957" s="78"/>
      <c r="AZ957" s="78"/>
      <c r="BA957" s="78"/>
      <c r="BB957" s="78"/>
      <c r="BC957" s="78"/>
      <c r="BD957" s="78"/>
      <c r="BE957" s="78"/>
      <c r="BF957" s="78"/>
      <c r="BG957" s="78"/>
      <c r="BH957" s="78"/>
      <c r="BI957" s="78"/>
      <c r="BJ957" s="78"/>
      <c r="BK957" s="78"/>
      <c r="BL957" s="78"/>
      <c r="BM957" s="78"/>
      <c r="BN957" s="78"/>
      <c r="BO957" s="78"/>
      <c r="BP957" s="78"/>
      <c r="BQ957" s="78"/>
      <c r="BR957" s="78"/>
      <c r="BS957" s="78"/>
      <c r="BT957" s="78"/>
      <c r="BU957" s="78"/>
      <c r="BV957" s="78"/>
    </row>
    <row r="958" spans="1:74" s="84" customFormat="1" ht="19">
      <c r="A958" s="78"/>
      <c r="B958" s="79"/>
      <c r="C958" s="80"/>
      <c r="D958" s="78"/>
      <c r="E958" s="78"/>
      <c r="F958" s="78"/>
      <c r="G958" s="78"/>
      <c r="H958" s="78"/>
      <c r="I958" s="78"/>
      <c r="J958" s="78"/>
      <c r="K958" s="78"/>
      <c r="L958" s="81"/>
      <c r="M958" s="82"/>
      <c r="N958" s="81"/>
      <c r="O958" s="78"/>
      <c r="P958" s="83"/>
      <c r="Q958" s="82"/>
      <c r="R958" s="81"/>
      <c r="S958" s="96"/>
      <c r="T958" s="82"/>
      <c r="U958" s="82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  <c r="AV958" s="78"/>
      <c r="AW958" s="78"/>
      <c r="AX958" s="78"/>
      <c r="AY958" s="78"/>
      <c r="AZ958" s="78"/>
      <c r="BA958" s="78"/>
      <c r="BB958" s="78"/>
      <c r="BC958" s="78"/>
      <c r="BD958" s="78"/>
      <c r="BE958" s="78"/>
      <c r="BF958" s="78"/>
      <c r="BG958" s="78"/>
      <c r="BH958" s="78"/>
      <c r="BI958" s="78"/>
      <c r="BJ958" s="78"/>
      <c r="BK958" s="78"/>
      <c r="BL958" s="78"/>
      <c r="BM958" s="78"/>
      <c r="BN958" s="78"/>
      <c r="BO958" s="78"/>
      <c r="BP958" s="78"/>
      <c r="BQ958" s="78"/>
      <c r="BR958" s="78"/>
      <c r="BS958" s="78"/>
      <c r="BT958" s="78"/>
      <c r="BU958" s="78"/>
      <c r="BV958" s="78"/>
    </row>
    <row r="959" spans="1:74" s="84" customFormat="1" ht="19">
      <c r="A959" s="78"/>
      <c r="B959" s="79"/>
      <c r="C959" s="80"/>
      <c r="D959" s="78"/>
      <c r="E959" s="78"/>
      <c r="F959" s="78"/>
      <c r="G959" s="78"/>
      <c r="H959" s="78"/>
      <c r="I959" s="78"/>
      <c r="J959" s="78"/>
      <c r="K959" s="78"/>
      <c r="L959" s="81"/>
      <c r="M959" s="82"/>
      <c r="N959" s="81"/>
      <c r="O959" s="78"/>
      <c r="P959" s="83"/>
      <c r="Q959" s="82"/>
      <c r="R959" s="81"/>
      <c r="S959" s="96"/>
      <c r="T959" s="82"/>
      <c r="U959" s="82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  <c r="AO959" s="78"/>
      <c r="AP959" s="78"/>
      <c r="AQ959" s="78"/>
      <c r="AR959" s="78"/>
      <c r="AS959" s="78"/>
      <c r="AT959" s="78"/>
      <c r="AU959" s="78"/>
      <c r="AV959" s="78"/>
      <c r="AW959" s="78"/>
      <c r="AX959" s="78"/>
      <c r="AY959" s="78"/>
      <c r="AZ959" s="78"/>
      <c r="BA959" s="78"/>
      <c r="BB959" s="78"/>
      <c r="BC959" s="78"/>
      <c r="BD959" s="78"/>
      <c r="BE959" s="78"/>
      <c r="BF959" s="78"/>
      <c r="BG959" s="78"/>
      <c r="BH959" s="78"/>
      <c r="BI959" s="78"/>
      <c r="BJ959" s="78"/>
      <c r="BK959" s="78"/>
      <c r="BL959" s="78"/>
      <c r="BM959" s="78"/>
      <c r="BN959" s="78"/>
      <c r="BO959" s="78"/>
      <c r="BP959" s="78"/>
      <c r="BQ959" s="78"/>
      <c r="BR959" s="78"/>
      <c r="BS959" s="78"/>
      <c r="BT959" s="78"/>
      <c r="BU959" s="78"/>
      <c r="BV959" s="78"/>
    </row>
    <row r="960" spans="1:74" s="84" customFormat="1" ht="19">
      <c r="A960" s="78"/>
      <c r="B960" s="79"/>
      <c r="C960" s="80"/>
      <c r="D960" s="78"/>
      <c r="E960" s="78"/>
      <c r="F960" s="78"/>
      <c r="G960" s="78"/>
      <c r="H960" s="78"/>
      <c r="I960" s="78"/>
      <c r="J960" s="78"/>
      <c r="K960" s="78"/>
      <c r="L960" s="81"/>
      <c r="M960" s="82"/>
      <c r="N960" s="81"/>
      <c r="O960" s="78"/>
      <c r="P960" s="83"/>
      <c r="Q960" s="82"/>
      <c r="R960" s="81"/>
      <c r="S960" s="96"/>
      <c r="T960" s="82"/>
      <c r="U960" s="82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  <c r="AO960" s="78"/>
      <c r="AP960" s="78"/>
      <c r="AQ960" s="78"/>
      <c r="AR960" s="78"/>
      <c r="AS960" s="78"/>
      <c r="AT960" s="78"/>
      <c r="AU960" s="78"/>
      <c r="AV960" s="78"/>
      <c r="AW960" s="78"/>
      <c r="AX960" s="78"/>
      <c r="AY960" s="78"/>
      <c r="AZ960" s="78"/>
      <c r="BA960" s="78"/>
      <c r="BB960" s="78"/>
      <c r="BC960" s="78"/>
      <c r="BD960" s="78"/>
      <c r="BE960" s="78"/>
      <c r="BF960" s="78"/>
      <c r="BG960" s="78"/>
      <c r="BH960" s="78"/>
      <c r="BI960" s="78"/>
      <c r="BJ960" s="78"/>
      <c r="BK960" s="78"/>
      <c r="BL960" s="78"/>
      <c r="BM960" s="78"/>
      <c r="BN960" s="78"/>
      <c r="BO960" s="78"/>
      <c r="BP960" s="78"/>
      <c r="BQ960" s="78"/>
      <c r="BR960" s="78"/>
      <c r="BS960" s="78"/>
      <c r="BT960" s="78"/>
      <c r="BU960" s="78"/>
      <c r="BV960" s="78"/>
    </row>
    <row r="961" spans="1:74" s="84" customFormat="1" ht="19">
      <c r="A961" s="78"/>
      <c r="B961" s="79"/>
      <c r="C961" s="80"/>
      <c r="D961" s="78"/>
      <c r="E961" s="78"/>
      <c r="F961" s="78"/>
      <c r="G961" s="78"/>
      <c r="H961" s="78"/>
      <c r="I961" s="78"/>
      <c r="J961" s="78"/>
      <c r="K961" s="78"/>
      <c r="L961" s="81"/>
      <c r="M961" s="82"/>
      <c r="N961" s="81"/>
      <c r="O961" s="78"/>
      <c r="P961" s="83"/>
      <c r="Q961" s="82"/>
      <c r="R961" s="81"/>
      <c r="S961" s="96"/>
      <c r="T961" s="82"/>
      <c r="U961" s="82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  <c r="AO961" s="78"/>
      <c r="AP961" s="78"/>
      <c r="AQ961" s="78"/>
      <c r="AR961" s="78"/>
      <c r="AS961" s="78"/>
      <c r="AT961" s="78"/>
      <c r="AU961" s="78"/>
      <c r="AV961" s="78"/>
      <c r="AW961" s="78"/>
      <c r="AX961" s="78"/>
      <c r="AY961" s="78"/>
      <c r="AZ961" s="78"/>
      <c r="BA961" s="78"/>
      <c r="BB961" s="78"/>
      <c r="BC961" s="78"/>
      <c r="BD961" s="78"/>
      <c r="BE961" s="78"/>
      <c r="BF961" s="78"/>
      <c r="BG961" s="78"/>
      <c r="BH961" s="78"/>
      <c r="BI961" s="78"/>
      <c r="BJ961" s="78"/>
      <c r="BK961" s="78"/>
      <c r="BL961" s="78"/>
      <c r="BM961" s="78"/>
      <c r="BN961" s="78"/>
      <c r="BO961" s="78"/>
      <c r="BP961" s="78"/>
      <c r="BQ961" s="78"/>
      <c r="BR961" s="78"/>
      <c r="BS961" s="78"/>
      <c r="BT961" s="78"/>
      <c r="BU961" s="78"/>
      <c r="BV961" s="78"/>
    </row>
    <row r="962" spans="1:74" s="84" customFormat="1" ht="19">
      <c r="A962" s="78"/>
      <c r="B962" s="79"/>
      <c r="C962" s="80"/>
      <c r="D962" s="78"/>
      <c r="E962" s="78"/>
      <c r="F962" s="78"/>
      <c r="G962" s="78"/>
      <c r="H962" s="78"/>
      <c r="I962" s="78"/>
      <c r="J962" s="78"/>
      <c r="K962" s="78"/>
      <c r="L962" s="81"/>
      <c r="M962" s="82"/>
      <c r="N962" s="81"/>
      <c r="O962" s="78"/>
      <c r="P962" s="83"/>
      <c r="Q962" s="82"/>
      <c r="R962" s="81"/>
      <c r="S962" s="96"/>
      <c r="T962" s="82"/>
      <c r="U962" s="82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  <c r="AO962" s="78"/>
      <c r="AP962" s="78"/>
      <c r="AQ962" s="78"/>
      <c r="AR962" s="78"/>
      <c r="AS962" s="78"/>
      <c r="AT962" s="78"/>
      <c r="AU962" s="78"/>
      <c r="AV962" s="78"/>
      <c r="AW962" s="78"/>
      <c r="AX962" s="78"/>
      <c r="AY962" s="78"/>
      <c r="AZ962" s="78"/>
      <c r="BA962" s="78"/>
      <c r="BB962" s="78"/>
      <c r="BC962" s="78"/>
      <c r="BD962" s="78"/>
      <c r="BE962" s="78"/>
      <c r="BF962" s="78"/>
      <c r="BG962" s="78"/>
      <c r="BH962" s="78"/>
      <c r="BI962" s="78"/>
      <c r="BJ962" s="78"/>
      <c r="BK962" s="78"/>
      <c r="BL962" s="78"/>
      <c r="BM962" s="78"/>
      <c r="BN962" s="78"/>
      <c r="BO962" s="78"/>
      <c r="BP962" s="78"/>
      <c r="BQ962" s="78"/>
      <c r="BR962" s="78"/>
      <c r="BS962" s="78"/>
      <c r="BT962" s="78"/>
      <c r="BU962" s="78"/>
      <c r="BV962" s="78"/>
    </row>
    <row r="963" spans="1:74" s="84" customFormat="1" ht="19">
      <c r="A963" s="78"/>
      <c r="B963" s="79"/>
      <c r="C963" s="80"/>
      <c r="D963" s="78"/>
      <c r="E963" s="78"/>
      <c r="F963" s="78"/>
      <c r="G963" s="78"/>
      <c r="H963" s="78"/>
      <c r="I963" s="78"/>
      <c r="J963" s="78"/>
      <c r="K963" s="78"/>
      <c r="L963" s="81"/>
      <c r="M963" s="82"/>
      <c r="N963" s="81"/>
      <c r="O963" s="78"/>
      <c r="P963" s="83"/>
      <c r="Q963" s="82"/>
      <c r="R963" s="81"/>
      <c r="S963" s="96"/>
      <c r="T963" s="82"/>
      <c r="U963" s="82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  <c r="AO963" s="78"/>
      <c r="AP963" s="78"/>
      <c r="AQ963" s="78"/>
      <c r="AR963" s="78"/>
      <c r="AS963" s="78"/>
      <c r="AT963" s="78"/>
      <c r="AU963" s="78"/>
      <c r="AV963" s="78"/>
      <c r="AW963" s="78"/>
      <c r="AX963" s="78"/>
      <c r="AY963" s="78"/>
      <c r="AZ963" s="78"/>
      <c r="BA963" s="78"/>
      <c r="BB963" s="78"/>
      <c r="BC963" s="78"/>
      <c r="BD963" s="78"/>
      <c r="BE963" s="78"/>
      <c r="BF963" s="78"/>
      <c r="BG963" s="78"/>
      <c r="BH963" s="78"/>
      <c r="BI963" s="78"/>
      <c r="BJ963" s="78"/>
      <c r="BK963" s="78"/>
      <c r="BL963" s="78"/>
      <c r="BM963" s="78"/>
      <c r="BN963" s="78"/>
      <c r="BO963" s="78"/>
      <c r="BP963" s="78"/>
      <c r="BQ963" s="78"/>
      <c r="BR963" s="78"/>
      <c r="BS963" s="78"/>
      <c r="BT963" s="78"/>
      <c r="BU963" s="78"/>
      <c r="BV963" s="78"/>
    </row>
    <row r="964" spans="1:74" s="84" customFormat="1" ht="19">
      <c r="A964" s="78"/>
      <c r="B964" s="79"/>
      <c r="C964" s="80"/>
      <c r="D964" s="78"/>
      <c r="E964" s="78"/>
      <c r="F964" s="78"/>
      <c r="G964" s="78"/>
      <c r="H964" s="78"/>
      <c r="I964" s="78"/>
      <c r="J964" s="78"/>
      <c r="K964" s="78"/>
      <c r="L964" s="81"/>
      <c r="M964" s="82"/>
      <c r="N964" s="81"/>
      <c r="O964" s="78"/>
      <c r="P964" s="83"/>
      <c r="Q964" s="82"/>
      <c r="R964" s="81"/>
      <c r="S964" s="96"/>
      <c r="T964" s="82"/>
      <c r="U964" s="82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  <c r="AO964" s="78"/>
      <c r="AP964" s="78"/>
      <c r="AQ964" s="78"/>
      <c r="AR964" s="78"/>
      <c r="AS964" s="78"/>
      <c r="AT964" s="78"/>
      <c r="AU964" s="78"/>
      <c r="AV964" s="78"/>
      <c r="AW964" s="78"/>
      <c r="AX964" s="78"/>
      <c r="AY964" s="78"/>
      <c r="AZ964" s="78"/>
      <c r="BA964" s="78"/>
      <c r="BB964" s="78"/>
      <c r="BC964" s="78"/>
      <c r="BD964" s="78"/>
      <c r="BE964" s="78"/>
      <c r="BF964" s="78"/>
      <c r="BG964" s="78"/>
      <c r="BH964" s="78"/>
      <c r="BI964" s="78"/>
      <c r="BJ964" s="78"/>
      <c r="BK964" s="78"/>
      <c r="BL964" s="78"/>
      <c r="BM964" s="78"/>
      <c r="BN964" s="78"/>
      <c r="BO964" s="78"/>
      <c r="BP964" s="78"/>
      <c r="BQ964" s="78"/>
      <c r="BR964" s="78"/>
      <c r="BS964" s="78"/>
      <c r="BT964" s="78"/>
      <c r="BU964" s="78"/>
      <c r="BV964" s="78"/>
    </row>
    <row r="965" spans="1:74" s="84" customFormat="1" ht="19">
      <c r="A965" s="78"/>
      <c r="B965" s="79"/>
      <c r="C965" s="80"/>
      <c r="D965" s="78"/>
      <c r="E965" s="78"/>
      <c r="F965" s="78"/>
      <c r="G965" s="78"/>
      <c r="H965" s="78"/>
      <c r="I965" s="78"/>
      <c r="J965" s="78"/>
      <c r="K965" s="78"/>
      <c r="L965" s="81"/>
      <c r="M965" s="82"/>
      <c r="N965" s="81"/>
      <c r="O965" s="78"/>
      <c r="P965" s="83"/>
      <c r="Q965" s="82"/>
      <c r="R965" s="81"/>
      <c r="S965" s="96"/>
      <c r="T965" s="82"/>
      <c r="U965" s="82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  <c r="AO965" s="78"/>
      <c r="AP965" s="78"/>
      <c r="AQ965" s="78"/>
      <c r="AR965" s="78"/>
      <c r="AS965" s="78"/>
      <c r="AT965" s="78"/>
      <c r="AU965" s="78"/>
      <c r="AV965" s="78"/>
      <c r="AW965" s="78"/>
      <c r="AX965" s="78"/>
      <c r="AY965" s="78"/>
      <c r="AZ965" s="78"/>
      <c r="BA965" s="78"/>
      <c r="BB965" s="78"/>
      <c r="BC965" s="78"/>
      <c r="BD965" s="78"/>
      <c r="BE965" s="78"/>
      <c r="BF965" s="78"/>
      <c r="BG965" s="78"/>
      <c r="BH965" s="78"/>
      <c r="BI965" s="78"/>
      <c r="BJ965" s="78"/>
      <c r="BK965" s="78"/>
      <c r="BL965" s="78"/>
      <c r="BM965" s="78"/>
      <c r="BN965" s="78"/>
      <c r="BO965" s="78"/>
      <c r="BP965" s="78"/>
      <c r="BQ965" s="78"/>
      <c r="BR965" s="78"/>
      <c r="BS965" s="78"/>
      <c r="BT965" s="78"/>
      <c r="BU965" s="78"/>
      <c r="BV965" s="78"/>
    </row>
    <row r="966" spans="1:74" s="84" customFormat="1" ht="19">
      <c r="A966" s="78"/>
      <c r="B966" s="79"/>
      <c r="C966" s="80"/>
      <c r="D966" s="78"/>
      <c r="E966" s="78"/>
      <c r="F966" s="78"/>
      <c r="G966" s="78"/>
      <c r="H966" s="78"/>
      <c r="I966" s="78"/>
      <c r="J966" s="78"/>
      <c r="K966" s="78"/>
      <c r="L966" s="81"/>
      <c r="M966" s="82"/>
      <c r="N966" s="81"/>
      <c r="O966" s="78"/>
      <c r="P966" s="83"/>
      <c r="Q966" s="82"/>
      <c r="R966" s="81"/>
      <c r="S966" s="96"/>
      <c r="T966" s="82"/>
      <c r="U966" s="82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  <c r="AV966" s="78"/>
      <c r="AW966" s="78"/>
      <c r="AX966" s="78"/>
      <c r="AY966" s="78"/>
      <c r="AZ966" s="78"/>
      <c r="BA966" s="78"/>
      <c r="BB966" s="78"/>
      <c r="BC966" s="78"/>
      <c r="BD966" s="78"/>
      <c r="BE966" s="78"/>
      <c r="BF966" s="78"/>
      <c r="BG966" s="78"/>
      <c r="BH966" s="78"/>
      <c r="BI966" s="78"/>
      <c r="BJ966" s="78"/>
      <c r="BK966" s="78"/>
      <c r="BL966" s="78"/>
      <c r="BM966" s="78"/>
      <c r="BN966" s="78"/>
      <c r="BO966" s="78"/>
      <c r="BP966" s="78"/>
      <c r="BQ966" s="78"/>
      <c r="BR966" s="78"/>
      <c r="BS966" s="78"/>
      <c r="BT966" s="78"/>
      <c r="BU966" s="78"/>
      <c r="BV966" s="78"/>
    </row>
    <row r="967" spans="1:74" s="84" customFormat="1" ht="19">
      <c r="A967" s="78"/>
      <c r="B967" s="79"/>
      <c r="C967" s="80"/>
      <c r="D967" s="78"/>
      <c r="E967" s="78"/>
      <c r="F967" s="78"/>
      <c r="G967" s="78"/>
      <c r="H967" s="78"/>
      <c r="I967" s="78"/>
      <c r="J967" s="78"/>
      <c r="K967" s="78"/>
      <c r="L967" s="81"/>
      <c r="M967" s="82"/>
      <c r="N967" s="81"/>
      <c r="O967" s="78"/>
      <c r="P967" s="83"/>
      <c r="Q967" s="82"/>
      <c r="R967" s="81"/>
      <c r="S967" s="96"/>
      <c r="T967" s="82"/>
      <c r="U967" s="82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  <c r="AV967" s="78"/>
      <c r="AW967" s="78"/>
      <c r="AX967" s="78"/>
      <c r="AY967" s="78"/>
      <c r="AZ967" s="78"/>
      <c r="BA967" s="78"/>
      <c r="BB967" s="78"/>
      <c r="BC967" s="78"/>
      <c r="BD967" s="78"/>
      <c r="BE967" s="78"/>
      <c r="BF967" s="78"/>
      <c r="BG967" s="78"/>
      <c r="BH967" s="78"/>
      <c r="BI967" s="78"/>
      <c r="BJ967" s="78"/>
      <c r="BK967" s="78"/>
      <c r="BL967" s="78"/>
      <c r="BM967" s="78"/>
      <c r="BN967" s="78"/>
      <c r="BO967" s="78"/>
      <c r="BP967" s="78"/>
      <c r="BQ967" s="78"/>
      <c r="BR967" s="78"/>
      <c r="BS967" s="78"/>
      <c r="BT967" s="78"/>
      <c r="BU967" s="78"/>
      <c r="BV967" s="78"/>
    </row>
    <row r="968" spans="1:74" s="84" customFormat="1" ht="19">
      <c r="A968" s="78"/>
      <c r="B968" s="79"/>
      <c r="C968" s="80"/>
      <c r="D968" s="78"/>
      <c r="E968" s="78"/>
      <c r="F968" s="78"/>
      <c r="G968" s="78"/>
      <c r="H968" s="78"/>
      <c r="I968" s="78"/>
      <c r="J968" s="78"/>
      <c r="K968" s="78"/>
      <c r="L968" s="81"/>
      <c r="M968" s="82"/>
      <c r="N968" s="81"/>
      <c r="O968" s="78"/>
      <c r="P968" s="83"/>
      <c r="Q968" s="82"/>
      <c r="R968" s="81"/>
      <c r="S968" s="96"/>
      <c r="T968" s="82"/>
      <c r="U968" s="82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  <c r="AX968" s="78"/>
      <c r="AY968" s="78"/>
      <c r="AZ968" s="78"/>
      <c r="BA968" s="78"/>
      <c r="BB968" s="78"/>
      <c r="BC968" s="78"/>
      <c r="BD968" s="78"/>
      <c r="BE968" s="78"/>
      <c r="BF968" s="78"/>
      <c r="BG968" s="78"/>
      <c r="BH968" s="78"/>
      <c r="BI968" s="78"/>
      <c r="BJ968" s="78"/>
      <c r="BK968" s="78"/>
      <c r="BL968" s="78"/>
      <c r="BM968" s="78"/>
      <c r="BN968" s="78"/>
      <c r="BO968" s="78"/>
      <c r="BP968" s="78"/>
      <c r="BQ968" s="78"/>
      <c r="BR968" s="78"/>
      <c r="BS968" s="78"/>
      <c r="BT968" s="78"/>
      <c r="BU968" s="78"/>
      <c r="BV968" s="78"/>
    </row>
    <row r="969" spans="1:74" s="84" customFormat="1" ht="19">
      <c r="A969" s="78"/>
      <c r="B969" s="79"/>
      <c r="C969" s="80"/>
      <c r="D969" s="78"/>
      <c r="E969" s="78"/>
      <c r="F969" s="78"/>
      <c r="G969" s="78"/>
      <c r="H969" s="78"/>
      <c r="I969" s="78"/>
      <c r="J969" s="78"/>
      <c r="K969" s="78"/>
      <c r="L969" s="81"/>
      <c r="M969" s="82"/>
      <c r="N969" s="81"/>
      <c r="O969" s="78"/>
      <c r="P969" s="83"/>
      <c r="Q969" s="82"/>
      <c r="R969" s="81"/>
      <c r="S969" s="96"/>
      <c r="T969" s="82"/>
      <c r="U969" s="82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  <c r="AO969" s="78"/>
      <c r="AP969" s="78"/>
      <c r="AQ969" s="78"/>
      <c r="AR969" s="78"/>
      <c r="AS969" s="78"/>
      <c r="AT969" s="78"/>
      <c r="AU969" s="78"/>
      <c r="AV969" s="78"/>
      <c r="AW969" s="78"/>
      <c r="AX969" s="78"/>
      <c r="AY969" s="78"/>
      <c r="AZ969" s="78"/>
      <c r="BA969" s="78"/>
      <c r="BB969" s="78"/>
      <c r="BC969" s="78"/>
      <c r="BD969" s="78"/>
      <c r="BE969" s="78"/>
      <c r="BF969" s="78"/>
      <c r="BG969" s="78"/>
      <c r="BH969" s="78"/>
      <c r="BI969" s="78"/>
      <c r="BJ969" s="78"/>
      <c r="BK969" s="78"/>
      <c r="BL969" s="78"/>
      <c r="BM969" s="78"/>
      <c r="BN969" s="78"/>
      <c r="BO969" s="78"/>
      <c r="BP969" s="78"/>
      <c r="BQ969" s="78"/>
      <c r="BR969" s="78"/>
      <c r="BS969" s="78"/>
      <c r="BT969" s="78"/>
      <c r="BU969" s="78"/>
      <c r="BV969" s="78"/>
    </row>
    <row r="970" spans="1:74" s="84" customFormat="1" ht="19">
      <c r="A970" s="78"/>
      <c r="B970" s="79"/>
      <c r="C970" s="80"/>
      <c r="D970" s="78"/>
      <c r="E970" s="78"/>
      <c r="F970" s="78"/>
      <c r="G970" s="78"/>
      <c r="H970" s="78"/>
      <c r="I970" s="78"/>
      <c r="J970" s="78"/>
      <c r="K970" s="78"/>
      <c r="L970" s="81"/>
      <c r="M970" s="82"/>
      <c r="N970" s="81"/>
      <c r="O970" s="78"/>
      <c r="P970" s="83"/>
      <c r="Q970" s="82"/>
      <c r="R970" s="81"/>
      <c r="S970" s="96"/>
      <c r="T970" s="82"/>
      <c r="U970" s="82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  <c r="AO970" s="78"/>
      <c r="AP970" s="78"/>
      <c r="AQ970" s="78"/>
      <c r="AR970" s="78"/>
      <c r="AS970" s="78"/>
      <c r="AT970" s="78"/>
      <c r="AU970" s="78"/>
      <c r="AV970" s="78"/>
      <c r="AW970" s="78"/>
      <c r="AX970" s="78"/>
      <c r="AY970" s="78"/>
      <c r="AZ970" s="78"/>
      <c r="BA970" s="78"/>
      <c r="BB970" s="78"/>
      <c r="BC970" s="78"/>
      <c r="BD970" s="78"/>
      <c r="BE970" s="78"/>
      <c r="BF970" s="78"/>
      <c r="BG970" s="78"/>
      <c r="BH970" s="78"/>
      <c r="BI970" s="78"/>
      <c r="BJ970" s="78"/>
      <c r="BK970" s="78"/>
      <c r="BL970" s="78"/>
      <c r="BM970" s="78"/>
      <c r="BN970" s="78"/>
      <c r="BO970" s="78"/>
      <c r="BP970" s="78"/>
      <c r="BQ970" s="78"/>
      <c r="BR970" s="78"/>
      <c r="BS970" s="78"/>
      <c r="BT970" s="78"/>
      <c r="BU970" s="78"/>
      <c r="BV970" s="78"/>
    </row>
    <row r="971" spans="1:74" s="84" customFormat="1" ht="19">
      <c r="A971" s="78"/>
      <c r="B971" s="79"/>
      <c r="C971" s="80"/>
      <c r="D971" s="78"/>
      <c r="E971" s="78"/>
      <c r="F971" s="78"/>
      <c r="G971" s="78"/>
      <c r="H971" s="78"/>
      <c r="I971" s="78"/>
      <c r="J971" s="78"/>
      <c r="K971" s="78"/>
      <c r="L971" s="81"/>
      <c r="M971" s="82"/>
      <c r="N971" s="81"/>
      <c r="O971" s="78"/>
      <c r="P971" s="83"/>
      <c r="Q971" s="82"/>
      <c r="R971" s="81"/>
      <c r="S971" s="96"/>
      <c r="T971" s="82"/>
      <c r="U971" s="82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  <c r="AO971" s="78"/>
      <c r="AP971" s="78"/>
      <c r="AQ971" s="78"/>
      <c r="AR971" s="78"/>
      <c r="AS971" s="78"/>
      <c r="AT971" s="78"/>
      <c r="AU971" s="78"/>
      <c r="AV971" s="78"/>
      <c r="AW971" s="78"/>
      <c r="AX971" s="78"/>
      <c r="AY971" s="78"/>
      <c r="AZ971" s="78"/>
      <c r="BA971" s="78"/>
      <c r="BB971" s="78"/>
      <c r="BC971" s="78"/>
      <c r="BD971" s="78"/>
      <c r="BE971" s="78"/>
      <c r="BF971" s="78"/>
      <c r="BG971" s="78"/>
      <c r="BH971" s="78"/>
      <c r="BI971" s="78"/>
      <c r="BJ971" s="78"/>
      <c r="BK971" s="78"/>
      <c r="BL971" s="78"/>
      <c r="BM971" s="78"/>
      <c r="BN971" s="78"/>
      <c r="BO971" s="78"/>
      <c r="BP971" s="78"/>
      <c r="BQ971" s="78"/>
      <c r="BR971" s="78"/>
      <c r="BS971" s="78"/>
      <c r="BT971" s="78"/>
      <c r="BU971" s="78"/>
      <c r="BV971" s="78"/>
    </row>
    <row r="972" spans="1:74" s="84" customFormat="1" ht="19">
      <c r="A972" s="78"/>
      <c r="B972" s="79"/>
      <c r="C972" s="80"/>
      <c r="D972" s="78"/>
      <c r="E972" s="78"/>
      <c r="F972" s="78"/>
      <c r="G972" s="78"/>
      <c r="H972" s="78"/>
      <c r="I972" s="78"/>
      <c r="J972" s="78"/>
      <c r="K972" s="78"/>
      <c r="L972" s="81"/>
      <c r="M972" s="82"/>
      <c r="N972" s="81"/>
      <c r="O972" s="78"/>
      <c r="P972" s="83"/>
      <c r="Q972" s="82"/>
      <c r="R972" s="81"/>
      <c r="S972" s="96"/>
      <c r="T972" s="82"/>
      <c r="U972" s="82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  <c r="AO972" s="78"/>
      <c r="AP972" s="78"/>
      <c r="AQ972" s="78"/>
      <c r="AR972" s="78"/>
      <c r="AS972" s="78"/>
      <c r="AT972" s="78"/>
      <c r="AU972" s="78"/>
      <c r="AV972" s="78"/>
      <c r="AW972" s="78"/>
      <c r="AX972" s="78"/>
      <c r="AY972" s="78"/>
      <c r="AZ972" s="78"/>
      <c r="BA972" s="78"/>
      <c r="BB972" s="78"/>
      <c r="BC972" s="78"/>
      <c r="BD972" s="78"/>
      <c r="BE972" s="78"/>
      <c r="BF972" s="78"/>
      <c r="BG972" s="78"/>
      <c r="BH972" s="78"/>
      <c r="BI972" s="78"/>
      <c r="BJ972" s="78"/>
      <c r="BK972" s="78"/>
      <c r="BL972" s="78"/>
      <c r="BM972" s="78"/>
      <c r="BN972" s="78"/>
      <c r="BO972" s="78"/>
      <c r="BP972" s="78"/>
      <c r="BQ972" s="78"/>
      <c r="BR972" s="78"/>
      <c r="BS972" s="78"/>
      <c r="BT972" s="78"/>
      <c r="BU972" s="78"/>
      <c r="BV972" s="78"/>
    </row>
    <row r="973" spans="1:74" s="84" customFormat="1" ht="19">
      <c r="A973" s="78"/>
      <c r="B973" s="79"/>
      <c r="C973" s="80"/>
      <c r="D973" s="78"/>
      <c r="E973" s="78"/>
      <c r="F973" s="78"/>
      <c r="G973" s="78"/>
      <c r="H973" s="78"/>
      <c r="I973" s="78"/>
      <c r="J973" s="78"/>
      <c r="K973" s="78"/>
      <c r="L973" s="81"/>
      <c r="M973" s="82"/>
      <c r="N973" s="81"/>
      <c r="O973" s="78"/>
      <c r="P973" s="83"/>
      <c r="Q973" s="82"/>
      <c r="R973" s="81"/>
      <c r="S973" s="96"/>
      <c r="T973" s="82"/>
      <c r="U973" s="82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  <c r="AO973" s="78"/>
      <c r="AP973" s="78"/>
      <c r="AQ973" s="78"/>
      <c r="AR973" s="78"/>
      <c r="AS973" s="78"/>
      <c r="AT973" s="78"/>
      <c r="AU973" s="78"/>
      <c r="AV973" s="78"/>
      <c r="AW973" s="78"/>
      <c r="AX973" s="78"/>
      <c r="AY973" s="78"/>
      <c r="AZ973" s="78"/>
      <c r="BA973" s="78"/>
      <c r="BB973" s="78"/>
      <c r="BC973" s="78"/>
      <c r="BD973" s="78"/>
      <c r="BE973" s="78"/>
      <c r="BF973" s="78"/>
      <c r="BG973" s="78"/>
      <c r="BH973" s="78"/>
      <c r="BI973" s="78"/>
      <c r="BJ973" s="78"/>
      <c r="BK973" s="78"/>
      <c r="BL973" s="78"/>
      <c r="BM973" s="78"/>
      <c r="BN973" s="78"/>
      <c r="BO973" s="78"/>
      <c r="BP973" s="78"/>
      <c r="BQ973" s="78"/>
      <c r="BR973" s="78"/>
      <c r="BS973" s="78"/>
      <c r="BT973" s="78"/>
      <c r="BU973" s="78"/>
      <c r="BV973" s="78"/>
    </row>
    <row r="974" spans="1:74" s="84" customFormat="1" ht="19">
      <c r="A974" s="78"/>
      <c r="B974" s="79"/>
      <c r="C974" s="80"/>
      <c r="D974" s="78"/>
      <c r="E974" s="78"/>
      <c r="F974" s="78"/>
      <c r="G974" s="78"/>
      <c r="H974" s="78"/>
      <c r="I974" s="78"/>
      <c r="J974" s="78"/>
      <c r="K974" s="78"/>
      <c r="L974" s="81"/>
      <c r="M974" s="82"/>
      <c r="N974" s="81"/>
      <c r="O974" s="78"/>
      <c r="P974" s="83"/>
      <c r="Q974" s="82"/>
      <c r="R974" s="81"/>
      <c r="S974" s="96"/>
      <c r="T974" s="82"/>
      <c r="U974" s="82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  <c r="AO974" s="78"/>
      <c r="AP974" s="78"/>
      <c r="AQ974" s="78"/>
      <c r="AR974" s="78"/>
      <c r="AS974" s="78"/>
      <c r="AT974" s="78"/>
      <c r="AU974" s="78"/>
      <c r="AV974" s="78"/>
      <c r="AW974" s="78"/>
      <c r="AX974" s="78"/>
      <c r="AY974" s="78"/>
      <c r="AZ974" s="78"/>
      <c r="BA974" s="78"/>
      <c r="BB974" s="78"/>
      <c r="BC974" s="78"/>
      <c r="BD974" s="78"/>
      <c r="BE974" s="78"/>
      <c r="BF974" s="78"/>
      <c r="BG974" s="78"/>
      <c r="BH974" s="78"/>
      <c r="BI974" s="78"/>
      <c r="BJ974" s="78"/>
      <c r="BK974" s="78"/>
      <c r="BL974" s="78"/>
      <c r="BM974" s="78"/>
      <c r="BN974" s="78"/>
      <c r="BO974" s="78"/>
      <c r="BP974" s="78"/>
      <c r="BQ974" s="78"/>
      <c r="BR974" s="78"/>
      <c r="BS974" s="78"/>
      <c r="BT974" s="78"/>
      <c r="BU974" s="78"/>
      <c r="BV974" s="78"/>
    </row>
    <row r="975" spans="1:74" s="84" customFormat="1" ht="19">
      <c r="A975" s="78"/>
      <c r="B975" s="79"/>
      <c r="C975" s="80"/>
      <c r="D975" s="78"/>
      <c r="E975" s="78"/>
      <c r="F975" s="78"/>
      <c r="G975" s="78"/>
      <c r="H975" s="78"/>
      <c r="I975" s="78"/>
      <c r="J975" s="78"/>
      <c r="K975" s="78"/>
      <c r="L975" s="81"/>
      <c r="M975" s="82"/>
      <c r="N975" s="81"/>
      <c r="O975" s="78"/>
      <c r="P975" s="83"/>
      <c r="Q975" s="82"/>
      <c r="R975" s="81"/>
      <c r="S975" s="96"/>
      <c r="T975" s="82"/>
      <c r="U975" s="82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  <c r="AV975" s="78"/>
      <c r="AW975" s="78"/>
      <c r="AX975" s="78"/>
      <c r="AY975" s="78"/>
      <c r="AZ975" s="78"/>
      <c r="BA975" s="78"/>
      <c r="BB975" s="78"/>
      <c r="BC975" s="78"/>
      <c r="BD975" s="78"/>
      <c r="BE975" s="78"/>
      <c r="BF975" s="78"/>
      <c r="BG975" s="78"/>
      <c r="BH975" s="78"/>
      <c r="BI975" s="78"/>
      <c r="BJ975" s="78"/>
      <c r="BK975" s="78"/>
      <c r="BL975" s="78"/>
      <c r="BM975" s="78"/>
      <c r="BN975" s="78"/>
      <c r="BO975" s="78"/>
      <c r="BP975" s="78"/>
      <c r="BQ975" s="78"/>
      <c r="BR975" s="78"/>
      <c r="BS975" s="78"/>
      <c r="BT975" s="78"/>
      <c r="BU975" s="78"/>
      <c r="BV975" s="78"/>
    </row>
    <row r="976" spans="1:74" s="84" customFormat="1" ht="19">
      <c r="A976" s="78"/>
      <c r="B976" s="79"/>
      <c r="C976" s="80"/>
      <c r="D976" s="78"/>
      <c r="E976" s="78"/>
      <c r="F976" s="78"/>
      <c r="G976" s="78"/>
      <c r="H976" s="78"/>
      <c r="I976" s="78"/>
      <c r="J976" s="78"/>
      <c r="K976" s="78"/>
      <c r="L976" s="81"/>
      <c r="M976" s="82"/>
      <c r="N976" s="81"/>
      <c r="O976" s="78"/>
      <c r="P976" s="83"/>
      <c r="Q976" s="82"/>
      <c r="R976" s="81"/>
      <c r="S976" s="96"/>
      <c r="T976" s="82"/>
      <c r="U976" s="82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  <c r="AV976" s="78"/>
      <c r="AW976" s="78"/>
      <c r="AX976" s="78"/>
      <c r="AY976" s="78"/>
      <c r="AZ976" s="78"/>
      <c r="BA976" s="78"/>
      <c r="BB976" s="78"/>
      <c r="BC976" s="78"/>
      <c r="BD976" s="78"/>
      <c r="BE976" s="78"/>
      <c r="BF976" s="78"/>
      <c r="BG976" s="78"/>
      <c r="BH976" s="78"/>
      <c r="BI976" s="78"/>
      <c r="BJ976" s="78"/>
      <c r="BK976" s="78"/>
      <c r="BL976" s="78"/>
      <c r="BM976" s="78"/>
      <c r="BN976" s="78"/>
      <c r="BO976" s="78"/>
      <c r="BP976" s="78"/>
      <c r="BQ976" s="78"/>
      <c r="BR976" s="78"/>
      <c r="BS976" s="78"/>
      <c r="BT976" s="78"/>
      <c r="BU976" s="78"/>
      <c r="BV976" s="78"/>
    </row>
    <row r="977" spans="1:74" s="84" customFormat="1" ht="19">
      <c r="A977" s="78"/>
      <c r="B977" s="79"/>
      <c r="C977" s="80"/>
      <c r="D977" s="78"/>
      <c r="E977" s="78"/>
      <c r="F977" s="78"/>
      <c r="G977" s="78"/>
      <c r="H977" s="78"/>
      <c r="I977" s="78"/>
      <c r="J977" s="78"/>
      <c r="K977" s="78"/>
      <c r="L977" s="81"/>
      <c r="M977" s="82"/>
      <c r="N977" s="81"/>
      <c r="O977" s="78"/>
      <c r="P977" s="83"/>
      <c r="Q977" s="82"/>
      <c r="R977" s="81"/>
      <c r="S977" s="96"/>
      <c r="T977" s="82"/>
      <c r="U977" s="82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  <c r="AV977" s="78"/>
      <c r="AW977" s="78"/>
      <c r="AX977" s="78"/>
      <c r="AY977" s="78"/>
      <c r="AZ977" s="78"/>
      <c r="BA977" s="78"/>
      <c r="BB977" s="78"/>
      <c r="BC977" s="78"/>
      <c r="BD977" s="78"/>
      <c r="BE977" s="78"/>
      <c r="BF977" s="78"/>
      <c r="BG977" s="78"/>
      <c r="BH977" s="78"/>
      <c r="BI977" s="78"/>
      <c r="BJ977" s="78"/>
      <c r="BK977" s="78"/>
      <c r="BL977" s="78"/>
      <c r="BM977" s="78"/>
      <c r="BN977" s="78"/>
      <c r="BO977" s="78"/>
      <c r="BP977" s="78"/>
      <c r="BQ977" s="78"/>
      <c r="BR977" s="78"/>
      <c r="BS977" s="78"/>
      <c r="BT977" s="78"/>
      <c r="BU977" s="78"/>
      <c r="BV977" s="78"/>
    </row>
    <row r="978" spans="1:74" s="84" customFormat="1" ht="19">
      <c r="A978" s="78"/>
      <c r="B978" s="79"/>
      <c r="C978" s="80"/>
      <c r="D978" s="78"/>
      <c r="E978" s="78"/>
      <c r="F978" s="78"/>
      <c r="G978" s="78"/>
      <c r="H978" s="78"/>
      <c r="I978" s="78"/>
      <c r="J978" s="78"/>
      <c r="K978" s="78"/>
      <c r="L978" s="81"/>
      <c r="M978" s="82"/>
      <c r="N978" s="81"/>
      <c r="O978" s="78"/>
      <c r="P978" s="83"/>
      <c r="Q978" s="82"/>
      <c r="R978" s="81"/>
      <c r="S978" s="96"/>
      <c r="T978" s="82"/>
      <c r="U978" s="82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  <c r="AV978" s="78"/>
      <c r="AW978" s="78"/>
      <c r="AX978" s="78"/>
      <c r="AY978" s="78"/>
      <c r="AZ978" s="78"/>
      <c r="BA978" s="78"/>
      <c r="BB978" s="78"/>
      <c r="BC978" s="78"/>
      <c r="BD978" s="78"/>
      <c r="BE978" s="78"/>
      <c r="BF978" s="78"/>
      <c r="BG978" s="78"/>
      <c r="BH978" s="78"/>
      <c r="BI978" s="78"/>
      <c r="BJ978" s="78"/>
      <c r="BK978" s="78"/>
      <c r="BL978" s="78"/>
      <c r="BM978" s="78"/>
      <c r="BN978" s="78"/>
      <c r="BO978" s="78"/>
      <c r="BP978" s="78"/>
      <c r="BQ978" s="78"/>
      <c r="BR978" s="78"/>
      <c r="BS978" s="78"/>
      <c r="BT978" s="78"/>
      <c r="BU978" s="78"/>
      <c r="BV978" s="78"/>
    </row>
    <row r="979" spans="1:74" s="84" customFormat="1" ht="19">
      <c r="A979" s="78"/>
      <c r="B979" s="79"/>
      <c r="C979" s="80"/>
      <c r="D979" s="78"/>
      <c r="E979" s="78"/>
      <c r="F979" s="78"/>
      <c r="G979" s="78"/>
      <c r="H979" s="78"/>
      <c r="I979" s="78"/>
      <c r="J979" s="78"/>
      <c r="K979" s="78"/>
      <c r="L979" s="81"/>
      <c r="M979" s="82"/>
      <c r="N979" s="81"/>
      <c r="O979" s="78"/>
      <c r="P979" s="83"/>
      <c r="Q979" s="82"/>
      <c r="R979" s="81"/>
      <c r="S979" s="96"/>
      <c r="T979" s="82"/>
      <c r="U979" s="82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  <c r="AV979" s="78"/>
      <c r="AW979" s="78"/>
      <c r="AX979" s="78"/>
      <c r="AY979" s="78"/>
      <c r="AZ979" s="78"/>
      <c r="BA979" s="78"/>
      <c r="BB979" s="78"/>
      <c r="BC979" s="78"/>
      <c r="BD979" s="78"/>
      <c r="BE979" s="78"/>
      <c r="BF979" s="78"/>
      <c r="BG979" s="78"/>
      <c r="BH979" s="78"/>
      <c r="BI979" s="78"/>
      <c r="BJ979" s="78"/>
      <c r="BK979" s="78"/>
      <c r="BL979" s="78"/>
      <c r="BM979" s="78"/>
      <c r="BN979" s="78"/>
      <c r="BO979" s="78"/>
      <c r="BP979" s="78"/>
      <c r="BQ979" s="78"/>
      <c r="BR979" s="78"/>
      <c r="BS979" s="78"/>
      <c r="BT979" s="78"/>
      <c r="BU979" s="78"/>
      <c r="BV979" s="78"/>
    </row>
    <row r="980" spans="1:74" s="84" customFormat="1" ht="19">
      <c r="A980" s="78"/>
      <c r="B980" s="79"/>
      <c r="C980" s="80"/>
      <c r="D980" s="78"/>
      <c r="E980" s="78"/>
      <c r="F980" s="78"/>
      <c r="G980" s="78"/>
      <c r="H980" s="78"/>
      <c r="I980" s="78"/>
      <c r="J980" s="78"/>
      <c r="K980" s="78"/>
      <c r="L980" s="81"/>
      <c r="M980" s="82"/>
      <c r="N980" s="81"/>
      <c r="O980" s="78"/>
      <c r="P980" s="83"/>
      <c r="Q980" s="82"/>
      <c r="R980" s="81"/>
      <c r="S980" s="96"/>
      <c r="T980" s="82"/>
      <c r="U980" s="82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  <c r="AV980" s="78"/>
      <c r="AW980" s="78"/>
      <c r="AX980" s="78"/>
      <c r="AY980" s="78"/>
      <c r="AZ980" s="78"/>
      <c r="BA980" s="78"/>
      <c r="BB980" s="78"/>
      <c r="BC980" s="78"/>
      <c r="BD980" s="78"/>
      <c r="BE980" s="78"/>
      <c r="BF980" s="78"/>
      <c r="BG980" s="78"/>
      <c r="BH980" s="78"/>
      <c r="BI980" s="78"/>
      <c r="BJ980" s="78"/>
      <c r="BK980" s="78"/>
      <c r="BL980" s="78"/>
      <c r="BM980" s="78"/>
      <c r="BN980" s="78"/>
      <c r="BO980" s="78"/>
      <c r="BP980" s="78"/>
      <c r="BQ980" s="78"/>
      <c r="BR980" s="78"/>
      <c r="BS980" s="78"/>
      <c r="BT980" s="78"/>
      <c r="BU980" s="78"/>
      <c r="BV980" s="78"/>
    </row>
    <row r="981" spans="1:74" s="84" customFormat="1" ht="19">
      <c r="A981" s="78"/>
      <c r="B981" s="79"/>
      <c r="C981" s="80"/>
      <c r="D981" s="78"/>
      <c r="E981" s="78"/>
      <c r="F981" s="78"/>
      <c r="G981" s="78"/>
      <c r="H981" s="78"/>
      <c r="I981" s="78"/>
      <c r="J981" s="78"/>
      <c r="K981" s="78"/>
      <c r="L981" s="81"/>
      <c r="M981" s="82"/>
      <c r="N981" s="81"/>
      <c r="O981" s="78"/>
      <c r="P981" s="83"/>
      <c r="Q981" s="82"/>
      <c r="R981" s="81"/>
      <c r="S981" s="96"/>
      <c r="T981" s="82"/>
      <c r="U981" s="82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  <c r="AV981" s="78"/>
      <c r="AW981" s="78"/>
      <c r="AX981" s="78"/>
      <c r="AY981" s="78"/>
      <c r="AZ981" s="78"/>
      <c r="BA981" s="78"/>
      <c r="BB981" s="78"/>
      <c r="BC981" s="78"/>
      <c r="BD981" s="78"/>
      <c r="BE981" s="78"/>
      <c r="BF981" s="78"/>
      <c r="BG981" s="78"/>
      <c r="BH981" s="78"/>
      <c r="BI981" s="78"/>
      <c r="BJ981" s="78"/>
      <c r="BK981" s="78"/>
      <c r="BL981" s="78"/>
      <c r="BM981" s="78"/>
      <c r="BN981" s="78"/>
      <c r="BO981" s="78"/>
      <c r="BP981" s="78"/>
      <c r="BQ981" s="78"/>
      <c r="BR981" s="78"/>
      <c r="BS981" s="78"/>
      <c r="BT981" s="78"/>
      <c r="BU981" s="78"/>
      <c r="BV981" s="78"/>
    </row>
    <row r="982" spans="1:74" s="84" customFormat="1" ht="19">
      <c r="A982" s="78"/>
      <c r="B982" s="79"/>
      <c r="C982" s="80"/>
      <c r="D982" s="78"/>
      <c r="E982" s="78"/>
      <c r="F982" s="78"/>
      <c r="G982" s="78"/>
      <c r="H982" s="78"/>
      <c r="I982" s="78"/>
      <c r="J982" s="78"/>
      <c r="K982" s="78"/>
      <c r="L982" s="81"/>
      <c r="M982" s="82"/>
      <c r="N982" s="81"/>
      <c r="O982" s="78"/>
      <c r="P982" s="83"/>
      <c r="Q982" s="82"/>
      <c r="R982" s="81"/>
      <c r="S982" s="96"/>
      <c r="T982" s="82"/>
      <c r="U982" s="82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  <c r="AV982" s="78"/>
      <c r="AW982" s="78"/>
      <c r="AX982" s="78"/>
      <c r="AY982" s="78"/>
      <c r="AZ982" s="78"/>
      <c r="BA982" s="78"/>
      <c r="BB982" s="78"/>
      <c r="BC982" s="78"/>
      <c r="BD982" s="78"/>
      <c r="BE982" s="78"/>
      <c r="BF982" s="78"/>
      <c r="BG982" s="78"/>
      <c r="BH982" s="78"/>
      <c r="BI982" s="78"/>
      <c r="BJ982" s="78"/>
      <c r="BK982" s="78"/>
      <c r="BL982" s="78"/>
      <c r="BM982" s="78"/>
      <c r="BN982" s="78"/>
      <c r="BO982" s="78"/>
      <c r="BP982" s="78"/>
      <c r="BQ982" s="78"/>
      <c r="BR982" s="78"/>
      <c r="BS982" s="78"/>
      <c r="BT982" s="78"/>
      <c r="BU982" s="78"/>
      <c r="BV982" s="78"/>
    </row>
    <row r="983" spans="1:74" s="84" customFormat="1" ht="19">
      <c r="A983" s="78"/>
      <c r="B983" s="79"/>
      <c r="C983" s="80"/>
      <c r="D983" s="78"/>
      <c r="E983" s="78"/>
      <c r="F983" s="78"/>
      <c r="G983" s="78"/>
      <c r="H983" s="78"/>
      <c r="I983" s="78"/>
      <c r="J983" s="78"/>
      <c r="K983" s="78"/>
      <c r="L983" s="81"/>
      <c r="M983" s="82"/>
      <c r="N983" s="81"/>
      <c r="O983" s="78"/>
      <c r="P983" s="83"/>
      <c r="Q983" s="82"/>
      <c r="R983" s="81"/>
      <c r="S983" s="96"/>
      <c r="T983" s="82"/>
      <c r="U983" s="82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  <c r="AV983" s="78"/>
      <c r="AW983" s="78"/>
      <c r="AX983" s="78"/>
      <c r="AY983" s="78"/>
      <c r="AZ983" s="78"/>
      <c r="BA983" s="78"/>
      <c r="BB983" s="78"/>
      <c r="BC983" s="78"/>
      <c r="BD983" s="78"/>
      <c r="BE983" s="78"/>
      <c r="BF983" s="78"/>
      <c r="BG983" s="78"/>
      <c r="BH983" s="78"/>
      <c r="BI983" s="78"/>
      <c r="BJ983" s="78"/>
      <c r="BK983" s="78"/>
      <c r="BL983" s="78"/>
      <c r="BM983" s="78"/>
      <c r="BN983" s="78"/>
      <c r="BO983" s="78"/>
      <c r="BP983" s="78"/>
      <c r="BQ983" s="78"/>
      <c r="BR983" s="78"/>
      <c r="BS983" s="78"/>
      <c r="BT983" s="78"/>
      <c r="BU983" s="78"/>
      <c r="BV983" s="78"/>
    </row>
    <row r="984" spans="1:74" s="84" customFormat="1" ht="19">
      <c r="A984" s="78"/>
      <c r="B984" s="79"/>
      <c r="C984" s="80"/>
      <c r="D984" s="78"/>
      <c r="E984" s="78"/>
      <c r="F984" s="78"/>
      <c r="G984" s="78"/>
      <c r="H984" s="78"/>
      <c r="I984" s="78"/>
      <c r="J984" s="78"/>
      <c r="K984" s="78"/>
      <c r="L984" s="81"/>
      <c r="M984" s="82"/>
      <c r="N984" s="81"/>
      <c r="O984" s="78"/>
      <c r="P984" s="83"/>
      <c r="Q984" s="82"/>
      <c r="R984" s="81"/>
      <c r="S984" s="96"/>
      <c r="T984" s="82"/>
      <c r="U984" s="82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  <c r="AV984" s="78"/>
      <c r="AW984" s="78"/>
      <c r="AX984" s="78"/>
      <c r="AY984" s="78"/>
      <c r="AZ984" s="78"/>
      <c r="BA984" s="78"/>
      <c r="BB984" s="78"/>
      <c r="BC984" s="78"/>
      <c r="BD984" s="78"/>
      <c r="BE984" s="78"/>
      <c r="BF984" s="78"/>
      <c r="BG984" s="78"/>
      <c r="BH984" s="78"/>
      <c r="BI984" s="78"/>
      <c r="BJ984" s="78"/>
      <c r="BK984" s="78"/>
      <c r="BL984" s="78"/>
      <c r="BM984" s="78"/>
      <c r="BN984" s="78"/>
      <c r="BO984" s="78"/>
      <c r="BP984" s="78"/>
      <c r="BQ984" s="78"/>
      <c r="BR984" s="78"/>
      <c r="BS984" s="78"/>
      <c r="BT984" s="78"/>
      <c r="BU984" s="78"/>
      <c r="BV984" s="78"/>
    </row>
    <row r="985" spans="1:74" s="84" customFormat="1" ht="19">
      <c r="A985" s="78"/>
      <c r="B985" s="79"/>
      <c r="C985" s="80"/>
      <c r="D985" s="78"/>
      <c r="E985" s="78"/>
      <c r="F985" s="78"/>
      <c r="G985" s="78"/>
      <c r="H985" s="78"/>
      <c r="I985" s="78"/>
      <c r="J985" s="78"/>
      <c r="K985" s="78"/>
      <c r="L985" s="81"/>
      <c r="M985" s="82"/>
      <c r="N985" s="81"/>
      <c r="O985" s="78"/>
      <c r="P985" s="83"/>
      <c r="Q985" s="82"/>
      <c r="R985" s="81"/>
      <c r="S985" s="96"/>
      <c r="T985" s="82"/>
      <c r="U985" s="82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  <c r="AV985" s="78"/>
      <c r="AW985" s="78"/>
      <c r="AX985" s="78"/>
      <c r="AY985" s="78"/>
      <c r="AZ985" s="78"/>
      <c r="BA985" s="78"/>
      <c r="BB985" s="78"/>
      <c r="BC985" s="78"/>
      <c r="BD985" s="78"/>
      <c r="BE985" s="78"/>
      <c r="BF985" s="78"/>
      <c r="BG985" s="78"/>
      <c r="BH985" s="78"/>
      <c r="BI985" s="78"/>
      <c r="BJ985" s="78"/>
      <c r="BK985" s="78"/>
      <c r="BL985" s="78"/>
      <c r="BM985" s="78"/>
      <c r="BN985" s="78"/>
      <c r="BO985" s="78"/>
      <c r="BP985" s="78"/>
      <c r="BQ985" s="78"/>
      <c r="BR985" s="78"/>
      <c r="BS985" s="78"/>
      <c r="BT985" s="78"/>
      <c r="BU985" s="78"/>
      <c r="BV985" s="78"/>
    </row>
    <row r="986" spans="1:74" s="84" customFormat="1" ht="19">
      <c r="A986" s="78"/>
      <c r="B986" s="79"/>
      <c r="C986" s="80"/>
      <c r="D986" s="78"/>
      <c r="E986" s="78"/>
      <c r="F986" s="78"/>
      <c r="G986" s="78"/>
      <c r="H986" s="78"/>
      <c r="I986" s="78"/>
      <c r="J986" s="78"/>
      <c r="K986" s="78"/>
      <c r="L986" s="81"/>
      <c r="M986" s="82"/>
      <c r="N986" s="81"/>
      <c r="O986" s="78"/>
      <c r="P986" s="83"/>
      <c r="Q986" s="82"/>
      <c r="R986" s="81"/>
      <c r="S986" s="96"/>
      <c r="T986" s="82"/>
      <c r="U986" s="82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  <c r="AX986" s="78"/>
      <c r="AY986" s="78"/>
      <c r="AZ986" s="78"/>
      <c r="BA986" s="78"/>
      <c r="BB986" s="78"/>
      <c r="BC986" s="78"/>
      <c r="BD986" s="78"/>
      <c r="BE986" s="78"/>
      <c r="BF986" s="78"/>
      <c r="BG986" s="78"/>
      <c r="BH986" s="78"/>
      <c r="BI986" s="78"/>
      <c r="BJ986" s="78"/>
      <c r="BK986" s="78"/>
      <c r="BL986" s="78"/>
      <c r="BM986" s="78"/>
      <c r="BN986" s="78"/>
      <c r="BO986" s="78"/>
      <c r="BP986" s="78"/>
      <c r="BQ986" s="78"/>
      <c r="BR986" s="78"/>
      <c r="BS986" s="78"/>
      <c r="BT986" s="78"/>
      <c r="BU986" s="78"/>
      <c r="BV986" s="78"/>
    </row>
    <row r="987" spans="1:74" s="84" customFormat="1" ht="19">
      <c r="A987" s="78"/>
      <c r="B987" s="79"/>
      <c r="C987" s="80"/>
      <c r="D987" s="78"/>
      <c r="E987" s="78"/>
      <c r="F987" s="78"/>
      <c r="G987" s="78"/>
      <c r="H987" s="78"/>
      <c r="I987" s="78"/>
      <c r="J987" s="78"/>
      <c r="K987" s="78"/>
      <c r="L987" s="81"/>
      <c r="M987" s="82"/>
      <c r="N987" s="81"/>
      <c r="O987" s="78"/>
      <c r="P987" s="83"/>
      <c r="Q987" s="82"/>
      <c r="R987" s="81"/>
      <c r="S987" s="96"/>
      <c r="T987" s="82"/>
      <c r="U987" s="82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  <c r="AV987" s="78"/>
      <c r="AW987" s="78"/>
      <c r="AX987" s="78"/>
      <c r="AY987" s="78"/>
      <c r="AZ987" s="78"/>
      <c r="BA987" s="78"/>
      <c r="BB987" s="78"/>
      <c r="BC987" s="78"/>
      <c r="BD987" s="78"/>
      <c r="BE987" s="78"/>
      <c r="BF987" s="78"/>
      <c r="BG987" s="78"/>
      <c r="BH987" s="78"/>
      <c r="BI987" s="78"/>
      <c r="BJ987" s="78"/>
      <c r="BK987" s="78"/>
      <c r="BL987" s="78"/>
      <c r="BM987" s="78"/>
      <c r="BN987" s="78"/>
      <c r="BO987" s="78"/>
      <c r="BP987" s="78"/>
      <c r="BQ987" s="78"/>
      <c r="BR987" s="78"/>
      <c r="BS987" s="78"/>
      <c r="BT987" s="78"/>
      <c r="BU987" s="78"/>
      <c r="BV987" s="78"/>
    </row>
    <row r="988" spans="1:74" s="84" customFormat="1" ht="19">
      <c r="A988" s="78"/>
      <c r="B988" s="79"/>
      <c r="C988" s="80"/>
      <c r="D988" s="78"/>
      <c r="E988" s="78"/>
      <c r="F988" s="78"/>
      <c r="G988" s="78"/>
      <c r="H988" s="78"/>
      <c r="I988" s="78"/>
      <c r="J988" s="78"/>
      <c r="K988" s="78"/>
      <c r="L988" s="81"/>
      <c r="M988" s="82"/>
      <c r="N988" s="81"/>
      <c r="O988" s="78"/>
      <c r="P988" s="83"/>
      <c r="Q988" s="82"/>
      <c r="R988" s="81"/>
      <c r="S988" s="96"/>
      <c r="T988" s="82"/>
      <c r="U988" s="82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  <c r="AV988" s="78"/>
      <c r="AW988" s="78"/>
      <c r="AX988" s="78"/>
      <c r="AY988" s="78"/>
      <c r="AZ988" s="78"/>
      <c r="BA988" s="78"/>
      <c r="BB988" s="78"/>
      <c r="BC988" s="78"/>
      <c r="BD988" s="78"/>
      <c r="BE988" s="78"/>
      <c r="BF988" s="78"/>
      <c r="BG988" s="78"/>
      <c r="BH988" s="78"/>
      <c r="BI988" s="78"/>
      <c r="BJ988" s="78"/>
      <c r="BK988" s="78"/>
      <c r="BL988" s="78"/>
      <c r="BM988" s="78"/>
      <c r="BN988" s="78"/>
      <c r="BO988" s="78"/>
      <c r="BP988" s="78"/>
      <c r="BQ988" s="78"/>
      <c r="BR988" s="78"/>
      <c r="BS988" s="78"/>
      <c r="BT988" s="78"/>
      <c r="BU988" s="78"/>
      <c r="BV988" s="78"/>
    </row>
    <row r="989" spans="1:74" s="84" customFormat="1" ht="19">
      <c r="A989" s="78"/>
      <c r="B989" s="79"/>
      <c r="C989" s="80"/>
      <c r="D989" s="78"/>
      <c r="E989" s="78"/>
      <c r="F989" s="78"/>
      <c r="G989" s="78"/>
      <c r="H989" s="78"/>
      <c r="I989" s="78"/>
      <c r="J989" s="78"/>
      <c r="K989" s="78"/>
      <c r="L989" s="81"/>
      <c r="M989" s="82"/>
      <c r="N989" s="81"/>
      <c r="O989" s="78"/>
      <c r="P989" s="83"/>
      <c r="Q989" s="82"/>
      <c r="R989" s="81"/>
      <c r="S989" s="96"/>
      <c r="T989" s="82"/>
      <c r="U989" s="82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  <c r="BG989" s="78"/>
      <c r="BH989" s="78"/>
      <c r="BI989" s="78"/>
      <c r="BJ989" s="78"/>
      <c r="BK989" s="78"/>
      <c r="BL989" s="78"/>
      <c r="BM989" s="78"/>
      <c r="BN989" s="78"/>
      <c r="BO989" s="78"/>
      <c r="BP989" s="78"/>
      <c r="BQ989" s="78"/>
      <c r="BR989" s="78"/>
      <c r="BS989" s="78"/>
      <c r="BT989" s="78"/>
      <c r="BU989" s="78"/>
      <c r="BV989" s="78"/>
    </row>
    <row r="990" spans="1:74" s="84" customFormat="1" ht="19">
      <c r="A990" s="78"/>
      <c r="B990" s="79"/>
      <c r="C990" s="80"/>
      <c r="D990" s="78"/>
      <c r="E990" s="78"/>
      <c r="F990" s="78"/>
      <c r="G990" s="78"/>
      <c r="H990" s="78"/>
      <c r="I990" s="78"/>
      <c r="J990" s="78"/>
      <c r="K990" s="78"/>
      <c r="L990" s="81"/>
      <c r="M990" s="82"/>
      <c r="N990" s="81"/>
      <c r="O990" s="78"/>
      <c r="P990" s="83"/>
      <c r="Q990" s="82"/>
      <c r="R990" s="81"/>
      <c r="S990" s="96"/>
      <c r="T990" s="82"/>
      <c r="U990" s="82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  <c r="AV990" s="78"/>
      <c r="AW990" s="78"/>
      <c r="AX990" s="78"/>
      <c r="AY990" s="78"/>
      <c r="AZ990" s="78"/>
      <c r="BA990" s="78"/>
      <c r="BB990" s="78"/>
      <c r="BC990" s="78"/>
      <c r="BD990" s="78"/>
      <c r="BE990" s="78"/>
      <c r="BF990" s="78"/>
      <c r="BG990" s="78"/>
      <c r="BH990" s="78"/>
      <c r="BI990" s="78"/>
      <c r="BJ990" s="78"/>
      <c r="BK990" s="78"/>
      <c r="BL990" s="78"/>
      <c r="BM990" s="78"/>
      <c r="BN990" s="78"/>
      <c r="BO990" s="78"/>
      <c r="BP990" s="78"/>
      <c r="BQ990" s="78"/>
      <c r="BR990" s="78"/>
      <c r="BS990" s="78"/>
      <c r="BT990" s="78"/>
      <c r="BU990" s="78"/>
      <c r="BV990" s="78"/>
    </row>
    <row r="991" spans="1:74" s="84" customFormat="1" ht="19">
      <c r="A991" s="78"/>
      <c r="B991" s="79"/>
      <c r="C991" s="80"/>
      <c r="D991" s="78"/>
      <c r="E991" s="78"/>
      <c r="F991" s="78"/>
      <c r="G991" s="78"/>
      <c r="H991" s="78"/>
      <c r="I991" s="78"/>
      <c r="J991" s="78"/>
      <c r="K991" s="78"/>
      <c r="L991" s="81"/>
      <c r="M991" s="82"/>
      <c r="N991" s="81"/>
      <c r="O991" s="78"/>
      <c r="P991" s="83"/>
      <c r="Q991" s="82"/>
      <c r="R991" s="81"/>
      <c r="S991" s="96"/>
      <c r="T991" s="82"/>
      <c r="U991" s="82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  <c r="AV991" s="78"/>
      <c r="AW991" s="78"/>
      <c r="AX991" s="78"/>
      <c r="AY991" s="78"/>
      <c r="AZ991" s="78"/>
      <c r="BA991" s="78"/>
      <c r="BB991" s="78"/>
      <c r="BC991" s="78"/>
      <c r="BD991" s="78"/>
      <c r="BE991" s="78"/>
      <c r="BF991" s="78"/>
      <c r="BG991" s="78"/>
      <c r="BH991" s="78"/>
      <c r="BI991" s="78"/>
      <c r="BJ991" s="78"/>
      <c r="BK991" s="78"/>
      <c r="BL991" s="78"/>
      <c r="BM991" s="78"/>
      <c r="BN991" s="78"/>
      <c r="BO991" s="78"/>
      <c r="BP991" s="78"/>
      <c r="BQ991" s="78"/>
      <c r="BR991" s="78"/>
      <c r="BS991" s="78"/>
      <c r="BT991" s="78"/>
      <c r="BU991" s="78"/>
      <c r="BV991" s="78"/>
    </row>
    <row r="992" spans="1:74" s="84" customFormat="1" ht="19">
      <c r="A992" s="78"/>
      <c r="B992" s="79"/>
      <c r="C992" s="80"/>
      <c r="D992" s="78"/>
      <c r="E992" s="78"/>
      <c r="F992" s="78"/>
      <c r="G992" s="78"/>
      <c r="H992" s="78"/>
      <c r="I992" s="78"/>
      <c r="J992" s="78"/>
      <c r="K992" s="78"/>
      <c r="L992" s="81"/>
      <c r="M992" s="82"/>
      <c r="N992" s="81"/>
      <c r="O992" s="78"/>
      <c r="P992" s="83"/>
      <c r="Q992" s="82"/>
      <c r="R992" s="81"/>
      <c r="S992" s="96"/>
      <c r="T992" s="82"/>
      <c r="U992" s="82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  <c r="AO992" s="78"/>
      <c r="AP992" s="78"/>
      <c r="AQ992" s="78"/>
      <c r="AR992" s="78"/>
      <c r="AS992" s="78"/>
      <c r="AT992" s="78"/>
      <c r="AU992" s="78"/>
      <c r="AV992" s="78"/>
      <c r="AW992" s="78"/>
      <c r="AX992" s="78"/>
      <c r="AY992" s="78"/>
      <c r="AZ992" s="78"/>
      <c r="BA992" s="78"/>
      <c r="BB992" s="78"/>
      <c r="BC992" s="78"/>
      <c r="BD992" s="78"/>
      <c r="BE992" s="78"/>
      <c r="BF992" s="78"/>
      <c r="BG992" s="78"/>
      <c r="BH992" s="78"/>
      <c r="BI992" s="78"/>
      <c r="BJ992" s="78"/>
      <c r="BK992" s="78"/>
      <c r="BL992" s="78"/>
      <c r="BM992" s="78"/>
      <c r="BN992" s="78"/>
      <c r="BO992" s="78"/>
      <c r="BP992" s="78"/>
      <c r="BQ992" s="78"/>
      <c r="BR992" s="78"/>
      <c r="BS992" s="78"/>
      <c r="BT992" s="78"/>
      <c r="BU992" s="78"/>
      <c r="BV992" s="78"/>
    </row>
    <row r="993" spans="1:74" s="84" customFormat="1" ht="19">
      <c r="A993" s="78"/>
      <c r="B993" s="79"/>
      <c r="C993" s="80"/>
      <c r="D993" s="78"/>
      <c r="E993" s="78"/>
      <c r="F993" s="78"/>
      <c r="G993" s="78"/>
      <c r="H993" s="78"/>
      <c r="I993" s="78"/>
      <c r="J993" s="78"/>
      <c r="K993" s="78"/>
      <c r="L993" s="81"/>
      <c r="M993" s="82"/>
      <c r="N993" s="81"/>
      <c r="O993" s="78"/>
      <c r="P993" s="83"/>
      <c r="Q993" s="82"/>
      <c r="R993" s="81"/>
      <c r="S993" s="96"/>
      <c r="T993" s="82"/>
      <c r="U993" s="82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  <c r="AO993" s="78"/>
      <c r="AP993" s="78"/>
      <c r="AQ993" s="78"/>
      <c r="AR993" s="78"/>
      <c r="AS993" s="78"/>
      <c r="AT993" s="78"/>
      <c r="AU993" s="78"/>
      <c r="AV993" s="78"/>
      <c r="AW993" s="78"/>
      <c r="AX993" s="78"/>
      <c r="AY993" s="78"/>
      <c r="AZ993" s="78"/>
      <c r="BA993" s="78"/>
      <c r="BB993" s="78"/>
      <c r="BC993" s="78"/>
      <c r="BD993" s="78"/>
      <c r="BE993" s="78"/>
      <c r="BF993" s="78"/>
      <c r="BG993" s="78"/>
      <c r="BH993" s="78"/>
      <c r="BI993" s="78"/>
      <c r="BJ993" s="78"/>
      <c r="BK993" s="78"/>
      <c r="BL993" s="78"/>
      <c r="BM993" s="78"/>
      <c r="BN993" s="78"/>
      <c r="BO993" s="78"/>
      <c r="BP993" s="78"/>
      <c r="BQ993" s="78"/>
      <c r="BR993" s="78"/>
      <c r="BS993" s="78"/>
      <c r="BT993" s="78"/>
      <c r="BU993" s="78"/>
      <c r="BV993" s="78"/>
    </row>
    <row r="994" spans="1:74" s="84" customFormat="1" ht="19">
      <c r="A994" s="78"/>
      <c r="B994" s="79"/>
      <c r="C994" s="80"/>
      <c r="D994" s="78"/>
      <c r="E994" s="78"/>
      <c r="F994" s="78"/>
      <c r="G994" s="78"/>
      <c r="H994" s="78"/>
      <c r="I994" s="78"/>
      <c r="J994" s="78"/>
      <c r="K994" s="78"/>
      <c r="L994" s="81"/>
      <c r="M994" s="82"/>
      <c r="N994" s="81"/>
      <c r="O994" s="78"/>
      <c r="P994" s="83"/>
      <c r="Q994" s="82"/>
      <c r="R994" s="81"/>
      <c r="S994" s="96"/>
      <c r="T994" s="82"/>
      <c r="U994" s="82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  <c r="AV994" s="78"/>
      <c r="AW994" s="78"/>
      <c r="AX994" s="78"/>
      <c r="AY994" s="78"/>
      <c r="AZ994" s="78"/>
      <c r="BA994" s="78"/>
      <c r="BB994" s="78"/>
      <c r="BC994" s="78"/>
      <c r="BD994" s="78"/>
      <c r="BE994" s="78"/>
      <c r="BF994" s="78"/>
      <c r="BG994" s="78"/>
      <c r="BH994" s="78"/>
      <c r="BI994" s="78"/>
      <c r="BJ994" s="78"/>
      <c r="BK994" s="78"/>
      <c r="BL994" s="78"/>
      <c r="BM994" s="78"/>
      <c r="BN994" s="78"/>
      <c r="BO994" s="78"/>
      <c r="BP994" s="78"/>
      <c r="BQ994" s="78"/>
      <c r="BR994" s="78"/>
      <c r="BS994" s="78"/>
      <c r="BT994" s="78"/>
      <c r="BU994" s="78"/>
      <c r="BV994" s="78"/>
    </row>
    <row r="995" spans="1:74" s="84" customFormat="1" ht="19">
      <c r="A995" s="78"/>
      <c r="B995" s="79"/>
      <c r="C995" s="80"/>
      <c r="D995" s="78"/>
      <c r="E995" s="78"/>
      <c r="F995" s="78"/>
      <c r="G995" s="78"/>
      <c r="H995" s="78"/>
      <c r="I995" s="78"/>
      <c r="J995" s="78"/>
      <c r="K995" s="78"/>
      <c r="L995" s="81"/>
      <c r="M995" s="82"/>
      <c r="N995" s="81"/>
      <c r="O995" s="78"/>
      <c r="P995" s="83"/>
      <c r="Q995" s="82"/>
      <c r="R995" s="81"/>
      <c r="S995" s="96"/>
      <c r="T995" s="82"/>
      <c r="U995" s="82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  <c r="AO995" s="78"/>
      <c r="AP995" s="78"/>
      <c r="AQ995" s="78"/>
      <c r="AR995" s="78"/>
      <c r="AS995" s="78"/>
      <c r="AT995" s="78"/>
      <c r="AU995" s="78"/>
      <c r="AV995" s="78"/>
      <c r="AW995" s="78"/>
      <c r="AX995" s="78"/>
      <c r="AY995" s="78"/>
      <c r="AZ995" s="78"/>
      <c r="BA995" s="78"/>
      <c r="BB995" s="78"/>
      <c r="BC995" s="78"/>
      <c r="BD995" s="78"/>
      <c r="BE995" s="78"/>
      <c r="BF995" s="78"/>
      <c r="BG995" s="78"/>
      <c r="BH995" s="78"/>
      <c r="BI995" s="78"/>
      <c r="BJ995" s="78"/>
      <c r="BK995" s="78"/>
      <c r="BL995" s="78"/>
      <c r="BM995" s="78"/>
      <c r="BN995" s="78"/>
      <c r="BO995" s="78"/>
      <c r="BP995" s="78"/>
      <c r="BQ995" s="78"/>
      <c r="BR995" s="78"/>
      <c r="BS995" s="78"/>
      <c r="BT995" s="78"/>
      <c r="BU995" s="78"/>
      <c r="BV995" s="78"/>
    </row>
    <row r="996" spans="1:74" s="84" customFormat="1" ht="19">
      <c r="A996" s="78"/>
      <c r="B996" s="79"/>
      <c r="C996" s="80"/>
      <c r="D996" s="78"/>
      <c r="E996" s="78"/>
      <c r="F996" s="78"/>
      <c r="G996" s="78"/>
      <c r="H996" s="78"/>
      <c r="I996" s="78"/>
      <c r="J996" s="78"/>
      <c r="K996" s="78"/>
      <c r="L996" s="81"/>
      <c r="M996" s="82"/>
      <c r="N996" s="81"/>
      <c r="O996" s="78"/>
      <c r="P996" s="83"/>
      <c r="Q996" s="82"/>
      <c r="R996" s="81"/>
      <c r="S996" s="96"/>
      <c r="T996" s="82"/>
      <c r="U996" s="82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  <c r="AV996" s="78"/>
      <c r="AW996" s="78"/>
      <c r="AX996" s="78"/>
      <c r="AY996" s="78"/>
      <c r="AZ996" s="78"/>
      <c r="BA996" s="78"/>
      <c r="BB996" s="78"/>
      <c r="BC996" s="78"/>
      <c r="BD996" s="78"/>
      <c r="BE996" s="78"/>
      <c r="BF996" s="78"/>
      <c r="BG996" s="78"/>
      <c r="BH996" s="78"/>
      <c r="BI996" s="78"/>
      <c r="BJ996" s="78"/>
      <c r="BK996" s="78"/>
      <c r="BL996" s="78"/>
      <c r="BM996" s="78"/>
      <c r="BN996" s="78"/>
      <c r="BO996" s="78"/>
      <c r="BP996" s="78"/>
      <c r="BQ996" s="78"/>
      <c r="BR996" s="78"/>
      <c r="BS996" s="78"/>
      <c r="BT996" s="78"/>
      <c r="BU996" s="78"/>
      <c r="BV996" s="78"/>
    </row>
    <row r="997" spans="1:74" s="84" customFormat="1" ht="19">
      <c r="A997" s="78"/>
      <c r="B997" s="79"/>
      <c r="C997" s="80"/>
      <c r="D997" s="78"/>
      <c r="E997" s="78"/>
      <c r="F997" s="78"/>
      <c r="G997" s="78"/>
      <c r="H997" s="78"/>
      <c r="I997" s="78"/>
      <c r="J997" s="78"/>
      <c r="K997" s="78"/>
      <c r="L997" s="81"/>
      <c r="M997" s="82"/>
      <c r="N997" s="81"/>
      <c r="O997" s="78"/>
      <c r="P997" s="83"/>
      <c r="Q997" s="82"/>
      <c r="R997" s="81"/>
      <c r="S997" s="96"/>
      <c r="T997" s="82"/>
      <c r="U997" s="82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  <c r="AV997" s="78"/>
      <c r="AW997" s="78"/>
      <c r="AX997" s="78"/>
      <c r="AY997" s="78"/>
      <c r="AZ997" s="78"/>
      <c r="BA997" s="78"/>
      <c r="BB997" s="78"/>
      <c r="BC997" s="78"/>
      <c r="BD997" s="78"/>
      <c r="BE997" s="78"/>
      <c r="BF997" s="78"/>
      <c r="BG997" s="78"/>
      <c r="BH997" s="78"/>
      <c r="BI997" s="78"/>
      <c r="BJ997" s="78"/>
      <c r="BK997" s="78"/>
      <c r="BL997" s="78"/>
      <c r="BM997" s="78"/>
      <c r="BN997" s="78"/>
      <c r="BO997" s="78"/>
      <c r="BP997" s="78"/>
      <c r="BQ997" s="78"/>
      <c r="BR997" s="78"/>
      <c r="BS997" s="78"/>
      <c r="BT997" s="78"/>
      <c r="BU997" s="78"/>
      <c r="BV997" s="78"/>
    </row>
    <row r="998" spans="1:74" s="84" customFormat="1" ht="19">
      <c r="A998" s="78"/>
      <c r="B998" s="79"/>
      <c r="C998" s="80"/>
      <c r="D998" s="78"/>
      <c r="E998" s="78"/>
      <c r="F998" s="78"/>
      <c r="G998" s="78"/>
      <c r="H998" s="78"/>
      <c r="I998" s="78"/>
      <c r="J998" s="78"/>
      <c r="K998" s="78"/>
      <c r="L998" s="81"/>
      <c r="M998" s="82"/>
      <c r="N998" s="81"/>
      <c r="O998" s="78"/>
      <c r="P998" s="83"/>
      <c r="Q998" s="82"/>
      <c r="R998" s="81"/>
      <c r="S998" s="96"/>
      <c r="T998" s="82"/>
      <c r="U998" s="82"/>
      <c r="V998" s="78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  <c r="AO998" s="78"/>
      <c r="AP998" s="78"/>
      <c r="AQ998" s="78"/>
      <c r="AR998" s="78"/>
      <c r="AS998" s="78"/>
      <c r="AT998" s="78"/>
      <c r="AU998" s="78"/>
      <c r="AV998" s="78"/>
      <c r="AW998" s="78"/>
      <c r="AX998" s="78"/>
      <c r="AY998" s="78"/>
      <c r="AZ998" s="78"/>
      <c r="BA998" s="78"/>
      <c r="BB998" s="78"/>
      <c r="BC998" s="78"/>
      <c r="BD998" s="78"/>
      <c r="BE998" s="78"/>
      <c r="BF998" s="78"/>
      <c r="BG998" s="78"/>
      <c r="BH998" s="78"/>
      <c r="BI998" s="78"/>
      <c r="BJ998" s="78"/>
      <c r="BK998" s="78"/>
      <c r="BL998" s="78"/>
      <c r="BM998" s="78"/>
      <c r="BN998" s="78"/>
      <c r="BO998" s="78"/>
      <c r="BP998" s="78"/>
      <c r="BQ998" s="78"/>
      <c r="BR998" s="78"/>
      <c r="BS998" s="78"/>
      <c r="BT998" s="78"/>
      <c r="BU998" s="78"/>
      <c r="BV998" s="78"/>
    </row>
    <row r="999" spans="1:74" s="84" customFormat="1" ht="19">
      <c r="A999" s="78"/>
      <c r="B999" s="79"/>
      <c r="C999" s="80"/>
      <c r="D999" s="78"/>
      <c r="E999" s="78"/>
      <c r="F999" s="78"/>
      <c r="G999" s="78"/>
      <c r="H999" s="78"/>
      <c r="I999" s="78"/>
      <c r="J999" s="78"/>
      <c r="K999" s="78"/>
      <c r="L999" s="81"/>
      <c r="M999" s="82"/>
      <c r="N999" s="81"/>
      <c r="O999" s="78"/>
      <c r="P999" s="83"/>
      <c r="Q999" s="82"/>
      <c r="R999" s="81"/>
      <c r="S999" s="96"/>
      <c r="T999" s="82"/>
      <c r="U999" s="82"/>
      <c r="V999" s="78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  <c r="AO999" s="78"/>
      <c r="AP999" s="78"/>
      <c r="AQ999" s="78"/>
      <c r="AR999" s="78"/>
      <c r="AS999" s="78"/>
      <c r="AT999" s="78"/>
      <c r="AU999" s="78"/>
      <c r="AV999" s="78"/>
      <c r="AW999" s="78"/>
      <c r="AX999" s="78"/>
      <c r="AY999" s="78"/>
      <c r="AZ999" s="78"/>
      <c r="BA999" s="78"/>
      <c r="BB999" s="78"/>
      <c r="BC999" s="78"/>
      <c r="BD999" s="78"/>
      <c r="BE999" s="78"/>
      <c r="BF999" s="78"/>
      <c r="BG999" s="78"/>
      <c r="BH999" s="78"/>
      <c r="BI999" s="78"/>
      <c r="BJ999" s="78"/>
      <c r="BK999" s="78"/>
      <c r="BL999" s="78"/>
      <c r="BM999" s="78"/>
      <c r="BN999" s="78"/>
      <c r="BO999" s="78"/>
      <c r="BP999" s="78"/>
      <c r="BQ999" s="78"/>
      <c r="BR999" s="78"/>
      <c r="BS999" s="78"/>
      <c r="BT999" s="78"/>
      <c r="BU999" s="78"/>
      <c r="BV999" s="78"/>
    </row>
    <row r="1000" spans="1:74" s="84" customFormat="1" ht="19">
      <c r="A1000" s="78"/>
      <c r="B1000" s="79"/>
      <c r="C1000" s="80"/>
      <c r="D1000" s="78"/>
      <c r="E1000" s="78"/>
      <c r="F1000" s="78"/>
      <c r="G1000" s="78"/>
      <c r="H1000" s="78"/>
      <c r="I1000" s="78"/>
      <c r="J1000" s="78"/>
      <c r="K1000" s="78"/>
      <c r="L1000" s="81"/>
      <c r="M1000" s="82"/>
      <c r="N1000" s="81"/>
      <c r="O1000" s="78"/>
      <c r="P1000" s="83"/>
      <c r="Q1000" s="82"/>
      <c r="R1000" s="81"/>
      <c r="S1000" s="96"/>
      <c r="T1000" s="82"/>
      <c r="U1000" s="82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8"/>
      <c r="AU1000" s="78"/>
      <c r="AV1000" s="78"/>
      <c r="AW1000" s="78"/>
      <c r="AX1000" s="78"/>
      <c r="AY1000" s="78"/>
      <c r="AZ1000" s="78"/>
      <c r="BA1000" s="78"/>
      <c r="BB1000" s="78"/>
      <c r="BC1000" s="78"/>
      <c r="BD1000" s="78"/>
      <c r="BE1000" s="78"/>
      <c r="BF1000" s="78"/>
      <c r="BG1000" s="78"/>
      <c r="BH1000" s="78"/>
      <c r="BI1000" s="78"/>
      <c r="BJ1000" s="78"/>
      <c r="BK1000" s="78"/>
      <c r="BL1000" s="78"/>
      <c r="BM1000" s="78"/>
      <c r="BN1000" s="78"/>
      <c r="BO1000" s="78"/>
      <c r="BP1000" s="78"/>
      <c r="BQ1000" s="78"/>
      <c r="BR1000" s="78"/>
      <c r="BS1000" s="78"/>
      <c r="BT1000" s="78"/>
      <c r="BU1000" s="78"/>
      <c r="BV1000" s="78"/>
    </row>
    <row r="1001" spans="1:74" s="84" customFormat="1" ht="15.75" customHeight="1">
      <c r="B1001" s="85"/>
      <c r="M1001" s="86"/>
      <c r="P1001" s="87"/>
      <c r="Q1001" s="86"/>
      <c r="S1001" s="97"/>
      <c r="T1001" s="86"/>
      <c r="U1001" s="86"/>
    </row>
    <row r="1002" spans="1:74" s="84" customFormat="1" ht="15.75" customHeight="1">
      <c r="B1002" s="85"/>
      <c r="M1002" s="86"/>
      <c r="P1002" s="87"/>
      <c r="Q1002" s="86"/>
      <c r="S1002" s="97"/>
      <c r="T1002" s="86"/>
      <c r="U1002" s="86"/>
    </row>
    <row r="1003" spans="1:74" s="84" customFormat="1" ht="15.75" customHeight="1">
      <c r="B1003" s="85"/>
      <c r="M1003" s="86"/>
      <c r="P1003" s="87"/>
      <c r="Q1003" s="86"/>
      <c r="S1003" s="97"/>
      <c r="T1003" s="86"/>
      <c r="U1003" s="86"/>
    </row>
    <row r="1004" spans="1:74" s="84" customFormat="1" ht="15.75" customHeight="1">
      <c r="B1004" s="85"/>
      <c r="M1004" s="86"/>
      <c r="P1004" s="87"/>
      <c r="Q1004" s="86"/>
      <c r="S1004" s="97"/>
      <c r="T1004" s="86"/>
      <c r="U1004" s="86"/>
    </row>
    <row r="1005" spans="1:74" s="84" customFormat="1" ht="15.75" customHeight="1">
      <c r="B1005" s="85"/>
      <c r="M1005" s="86"/>
      <c r="P1005" s="87"/>
      <c r="Q1005" s="86"/>
      <c r="S1005" s="97"/>
      <c r="T1005" s="86"/>
      <c r="U1005" s="86"/>
    </row>
    <row r="1006" spans="1:74" s="84" customFormat="1" ht="15.75" customHeight="1">
      <c r="B1006" s="85"/>
      <c r="M1006" s="86"/>
      <c r="P1006" s="87"/>
      <c r="Q1006" s="86"/>
      <c r="S1006" s="97"/>
      <c r="T1006" s="86"/>
      <c r="U1006" s="86"/>
    </row>
    <row r="1007" spans="1:74" s="84" customFormat="1" ht="15.75" customHeight="1">
      <c r="B1007" s="85"/>
      <c r="M1007" s="86"/>
      <c r="P1007" s="87"/>
      <c r="Q1007" s="86"/>
      <c r="S1007" s="97"/>
      <c r="T1007" s="86"/>
      <c r="U1007" s="86"/>
    </row>
    <row r="1008" spans="1:74" s="84" customFormat="1" ht="15.75" customHeight="1">
      <c r="B1008" s="85"/>
      <c r="M1008" s="86"/>
      <c r="P1008" s="87"/>
      <c r="Q1008" s="86"/>
      <c r="S1008" s="97"/>
      <c r="T1008" s="86"/>
      <c r="U1008" s="86"/>
    </row>
    <row r="1009" spans="2:21" s="84" customFormat="1" ht="15.75" customHeight="1">
      <c r="B1009" s="85"/>
      <c r="M1009" s="86"/>
      <c r="P1009" s="87"/>
      <c r="Q1009" s="86"/>
      <c r="S1009" s="97"/>
      <c r="T1009" s="86"/>
      <c r="U1009" s="86"/>
    </row>
    <row r="1010" spans="2:21" s="84" customFormat="1" ht="15.75" customHeight="1">
      <c r="B1010" s="85"/>
      <c r="M1010" s="86"/>
      <c r="P1010" s="87"/>
      <c r="Q1010" s="86"/>
      <c r="S1010" s="97"/>
      <c r="T1010" s="86"/>
      <c r="U1010" s="86"/>
    </row>
    <row r="1011" spans="2:21" s="84" customFormat="1" ht="15.75" customHeight="1">
      <c r="B1011" s="85"/>
      <c r="M1011" s="86"/>
      <c r="P1011" s="87"/>
      <c r="Q1011" s="86"/>
      <c r="S1011" s="97"/>
      <c r="T1011" s="86"/>
      <c r="U1011" s="86"/>
    </row>
    <row r="1012" spans="2:21" s="84" customFormat="1" ht="15.75" customHeight="1">
      <c r="B1012" s="85"/>
      <c r="M1012" s="86"/>
      <c r="P1012" s="87"/>
      <c r="Q1012" s="86"/>
      <c r="S1012" s="97"/>
      <c r="T1012" s="86"/>
      <c r="U1012" s="86"/>
    </row>
    <row r="1013" spans="2:21" s="84" customFormat="1" ht="15.75" customHeight="1">
      <c r="B1013" s="85"/>
      <c r="M1013" s="86"/>
      <c r="P1013" s="87"/>
      <c r="Q1013" s="86"/>
      <c r="S1013" s="97"/>
      <c r="T1013" s="86"/>
      <c r="U1013" s="86"/>
    </row>
    <row r="1014" spans="2:21" s="84" customFormat="1" ht="15.75" customHeight="1">
      <c r="B1014" s="85"/>
      <c r="M1014" s="86"/>
      <c r="P1014" s="87"/>
      <c r="Q1014" s="86"/>
      <c r="S1014" s="97"/>
      <c r="T1014" s="86"/>
      <c r="U1014" s="86"/>
    </row>
    <row r="1015" spans="2:21" s="84" customFormat="1" ht="15.75" customHeight="1">
      <c r="B1015" s="85"/>
      <c r="M1015" s="86"/>
      <c r="P1015" s="87"/>
      <c r="Q1015" s="86"/>
      <c r="S1015" s="97"/>
      <c r="T1015" s="86"/>
      <c r="U1015" s="86"/>
    </row>
    <row r="1016" spans="2:21" s="84" customFormat="1" ht="15.75" customHeight="1">
      <c r="B1016" s="85"/>
      <c r="M1016" s="86"/>
      <c r="P1016" s="87"/>
      <c r="Q1016" s="86"/>
      <c r="S1016" s="97"/>
      <c r="T1016" s="86"/>
      <c r="U1016" s="86"/>
    </row>
    <row r="1017" spans="2:21" s="84" customFormat="1" ht="15.75" customHeight="1">
      <c r="B1017" s="85"/>
      <c r="M1017" s="86"/>
      <c r="P1017" s="87"/>
      <c r="Q1017" s="86"/>
      <c r="S1017" s="97"/>
      <c r="T1017" s="86"/>
      <c r="U1017" s="86"/>
    </row>
    <row r="1018" spans="2:21" s="84" customFormat="1" ht="15.75" customHeight="1">
      <c r="B1018" s="85"/>
      <c r="M1018" s="86"/>
      <c r="P1018" s="87"/>
      <c r="Q1018" s="86"/>
      <c r="S1018" s="97"/>
      <c r="T1018" s="86"/>
      <c r="U1018" s="86"/>
    </row>
    <row r="1019" spans="2:21" s="84" customFormat="1" ht="15.75" customHeight="1">
      <c r="B1019" s="85"/>
      <c r="M1019" s="86"/>
      <c r="P1019" s="87"/>
      <c r="Q1019" s="86"/>
      <c r="S1019" s="97"/>
      <c r="T1019" s="86"/>
      <c r="U1019" s="86"/>
    </row>
    <row r="1020" spans="2:21" s="84" customFormat="1" ht="15.75" customHeight="1">
      <c r="B1020" s="85"/>
      <c r="M1020" s="86"/>
      <c r="P1020" s="87"/>
      <c r="Q1020" s="86"/>
      <c r="S1020" s="97"/>
      <c r="T1020" s="86"/>
      <c r="U1020" s="86"/>
    </row>
    <row r="1021" spans="2:21" s="84" customFormat="1" ht="15.75" customHeight="1">
      <c r="B1021" s="85"/>
      <c r="M1021" s="86"/>
      <c r="P1021" s="87"/>
      <c r="Q1021" s="86"/>
      <c r="S1021" s="97"/>
      <c r="T1021" s="86"/>
      <c r="U1021" s="86"/>
    </row>
    <row r="1022" spans="2:21" s="84" customFormat="1" ht="15.75" customHeight="1">
      <c r="B1022" s="85"/>
      <c r="M1022" s="86"/>
      <c r="P1022" s="87"/>
      <c r="Q1022" s="86"/>
      <c r="S1022" s="97"/>
      <c r="T1022" s="86"/>
      <c r="U1022" s="86"/>
    </row>
    <row r="1023" spans="2:21" s="84" customFormat="1" ht="15.75" customHeight="1">
      <c r="B1023" s="85"/>
      <c r="M1023" s="86"/>
      <c r="P1023" s="87"/>
      <c r="Q1023" s="86"/>
      <c r="S1023" s="97"/>
      <c r="T1023" s="86"/>
      <c r="U1023" s="86"/>
    </row>
    <row r="1024" spans="2:21" s="84" customFormat="1" ht="15.75" customHeight="1">
      <c r="B1024" s="85"/>
      <c r="M1024" s="86"/>
      <c r="P1024" s="87"/>
      <c r="Q1024" s="86"/>
      <c r="S1024" s="97"/>
      <c r="T1024" s="86"/>
      <c r="U1024" s="86"/>
    </row>
    <row r="1025" spans="2:21" s="84" customFormat="1" ht="15.75" customHeight="1">
      <c r="B1025" s="85"/>
      <c r="M1025" s="86"/>
      <c r="P1025" s="87"/>
      <c r="Q1025" s="86"/>
      <c r="S1025" s="97"/>
      <c r="T1025" s="86"/>
      <c r="U1025" s="86"/>
    </row>
    <row r="1026" spans="2:21" s="84" customFormat="1" ht="15.75" customHeight="1">
      <c r="B1026" s="85"/>
      <c r="M1026" s="86"/>
      <c r="P1026" s="87"/>
      <c r="Q1026" s="86"/>
      <c r="S1026" s="97"/>
      <c r="T1026" s="86"/>
      <c r="U1026" s="86"/>
    </row>
    <row r="1027" spans="2:21" s="84" customFormat="1" ht="15.75" customHeight="1">
      <c r="B1027" s="85"/>
      <c r="M1027" s="86"/>
      <c r="P1027" s="87"/>
      <c r="Q1027" s="86"/>
      <c r="S1027" s="97"/>
      <c r="T1027" s="86"/>
      <c r="U1027" s="86"/>
    </row>
    <row r="1028" spans="2:21" s="84" customFormat="1" ht="15.75" customHeight="1">
      <c r="B1028" s="85"/>
      <c r="M1028" s="86"/>
      <c r="P1028" s="87"/>
      <c r="Q1028" s="86"/>
      <c r="S1028" s="97"/>
      <c r="T1028" s="86"/>
      <c r="U1028" s="86"/>
    </row>
    <row r="1029" spans="2:21" s="84" customFormat="1" ht="15.75" customHeight="1">
      <c r="B1029" s="85"/>
      <c r="M1029" s="86"/>
      <c r="P1029" s="87"/>
      <c r="Q1029" s="86"/>
      <c r="S1029" s="97"/>
      <c r="T1029" s="86"/>
      <c r="U1029" s="86"/>
    </row>
    <row r="1030" spans="2:21" s="84" customFormat="1" ht="15.75" customHeight="1">
      <c r="B1030" s="85"/>
      <c r="M1030" s="86"/>
      <c r="P1030" s="87"/>
      <c r="Q1030" s="86"/>
      <c r="S1030" s="97"/>
      <c r="T1030" s="86"/>
      <c r="U1030" s="86"/>
    </row>
    <row r="1031" spans="2:21" s="84" customFormat="1" ht="15.75" customHeight="1">
      <c r="B1031" s="85"/>
      <c r="M1031" s="86"/>
      <c r="P1031" s="87"/>
      <c r="Q1031" s="86"/>
      <c r="S1031" s="97"/>
      <c r="T1031" s="86"/>
      <c r="U1031" s="86"/>
    </row>
    <row r="1032" spans="2:21" s="84" customFormat="1" ht="15.75" customHeight="1">
      <c r="B1032" s="85"/>
      <c r="M1032" s="86"/>
      <c r="P1032" s="87"/>
      <c r="Q1032" s="86"/>
      <c r="S1032" s="97"/>
      <c r="T1032" s="86"/>
      <c r="U1032" s="86"/>
    </row>
    <row r="1033" spans="2:21" s="84" customFormat="1" ht="15.75" customHeight="1">
      <c r="B1033" s="85"/>
      <c r="M1033" s="86"/>
      <c r="P1033" s="87"/>
      <c r="Q1033" s="86"/>
      <c r="S1033" s="97"/>
      <c r="T1033" s="86"/>
      <c r="U1033" s="86"/>
    </row>
    <row r="1034" spans="2:21" s="84" customFormat="1" ht="15.75" customHeight="1">
      <c r="B1034" s="85"/>
      <c r="M1034" s="86"/>
      <c r="P1034" s="87"/>
      <c r="Q1034" s="86"/>
      <c r="S1034" s="97"/>
      <c r="T1034" s="86"/>
      <c r="U1034" s="86"/>
    </row>
    <row r="1035" spans="2:21" s="84" customFormat="1" ht="15.75" customHeight="1">
      <c r="B1035" s="85"/>
      <c r="M1035" s="86"/>
      <c r="P1035" s="87"/>
      <c r="Q1035" s="86"/>
      <c r="S1035" s="97"/>
      <c r="T1035" s="86"/>
      <c r="U1035" s="86"/>
    </row>
    <row r="1036" spans="2:21" s="84" customFormat="1" ht="15.75" customHeight="1">
      <c r="B1036" s="85"/>
      <c r="M1036" s="86"/>
      <c r="P1036" s="87"/>
      <c r="Q1036" s="86"/>
      <c r="S1036" s="97"/>
      <c r="T1036" s="86"/>
      <c r="U1036" s="86"/>
    </row>
    <row r="1037" spans="2:21" s="84" customFormat="1" ht="15.75" customHeight="1">
      <c r="B1037" s="85"/>
      <c r="M1037" s="86"/>
      <c r="P1037" s="87"/>
      <c r="Q1037" s="86"/>
      <c r="S1037" s="97"/>
      <c r="T1037" s="86"/>
      <c r="U1037" s="86"/>
    </row>
    <row r="1038" spans="2:21" s="84" customFormat="1" ht="15.75" customHeight="1">
      <c r="B1038" s="85"/>
      <c r="M1038" s="86"/>
      <c r="P1038" s="87"/>
      <c r="Q1038" s="86"/>
      <c r="S1038" s="97"/>
      <c r="T1038" s="86"/>
      <c r="U1038" s="86"/>
    </row>
    <row r="1039" spans="2:21" s="84" customFormat="1" ht="15.75" customHeight="1">
      <c r="B1039" s="85"/>
      <c r="M1039" s="86"/>
      <c r="P1039" s="87"/>
      <c r="Q1039" s="86"/>
      <c r="S1039" s="97"/>
      <c r="T1039" s="86"/>
      <c r="U1039" s="86"/>
    </row>
    <row r="1040" spans="2:21" s="84" customFormat="1" ht="15.75" customHeight="1">
      <c r="B1040" s="85"/>
      <c r="M1040" s="86"/>
      <c r="P1040" s="87"/>
      <c r="Q1040" s="86"/>
      <c r="S1040" s="97"/>
      <c r="T1040" s="86"/>
      <c r="U1040" s="86"/>
    </row>
    <row r="1041" spans="2:21" s="84" customFormat="1" ht="15.75" customHeight="1">
      <c r="B1041" s="85"/>
      <c r="M1041" s="86"/>
      <c r="P1041" s="87"/>
      <c r="Q1041" s="86"/>
      <c r="S1041" s="97"/>
      <c r="T1041" s="86"/>
      <c r="U1041" s="86"/>
    </row>
    <row r="1042" spans="2:21" s="84" customFormat="1" ht="15.75" customHeight="1">
      <c r="B1042" s="85"/>
      <c r="M1042" s="86"/>
      <c r="P1042" s="87"/>
      <c r="Q1042" s="86"/>
      <c r="S1042" s="97"/>
      <c r="T1042" s="86"/>
      <c r="U1042" s="86"/>
    </row>
    <row r="1043" spans="2:21" s="84" customFormat="1" ht="15.75" customHeight="1">
      <c r="B1043" s="85"/>
      <c r="M1043" s="86"/>
      <c r="P1043" s="87"/>
      <c r="Q1043" s="86"/>
      <c r="S1043" s="97"/>
      <c r="T1043" s="86"/>
      <c r="U1043" s="86"/>
    </row>
    <row r="1044" spans="2:21" s="84" customFormat="1" ht="15.75" customHeight="1">
      <c r="B1044" s="85"/>
      <c r="M1044" s="86"/>
      <c r="P1044" s="87"/>
      <c r="Q1044" s="86"/>
      <c r="S1044" s="97"/>
      <c r="T1044" s="86"/>
      <c r="U1044" s="86"/>
    </row>
    <row r="1045" spans="2:21" s="84" customFormat="1" ht="15.75" customHeight="1">
      <c r="B1045" s="85"/>
      <c r="M1045" s="86"/>
      <c r="P1045" s="87"/>
      <c r="Q1045" s="86"/>
      <c r="S1045" s="97"/>
      <c r="T1045" s="86"/>
      <c r="U1045" s="86"/>
    </row>
    <row r="1046" spans="2:21" s="84" customFormat="1" ht="15.75" customHeight="1">
      <c r="B1046" s="85"/>
      <c r="M1046" s="86"/>
      <c r="P1046" s="87"/>
      <c r="Q1046" s="86"/>
      <c r="S1046" s="97"/>
      <c r="T1046" s="86"/>
      <c r="U1046" s="86"/>
    </row>
    <row r="1047" spans="2:21" s="84" customFormat="1" ht="15.75" customHeight="1">
      <c r="B1047" s="85"/>
      <c r="M1047" s="86"/>
      <c r="P1047" s="87"/>
      <c r="Q1047" s="86"/>
      <c r="S1047" s="97"/>
      <c r="T1047" s="86"/>
      <c r="U1047" s="86"/>
    </row>
    <row r="1048" spans="2:21" s="84" customFormat="1" ht="15.75" customHeight="1">
      <c r="B1048" s="85"/>
      <c r="M1048" s="86"/>
      <c r="P1048" s="87"/>
      <c r="Q1048" s="86"/>
      <c r="S1048" s="97"/>
      <c r="T1048" s="86"/>
      <c r="U1048" s="86"/>
    </row>
    <row r="1049" spans="2:21" s="84" customFormat="1" ht="15.75" customHeight="1">
      <c r="B1049" s="85"/>
      <c r="M1049" s="86"/>
      <c r="P1049" s="87"/>
      <c r="Q1049" s="86"/>
      <c r="S1049" s="97"/>
      <c r="T1049" s="86"/>
      <c r="U1049" s="86"/>
    </row>
    <row r="1050" spans="2:21" s="84" customFormat="1" ht="15.75" customHeight="1">
      <c r="B1050" s="85"/>
      <c r="M1050" s="86"/>
      <c r="P1050" s="87"/>
      <c r="Q1050" s="86"/>
      <c r="S1050" s="97"/>
      <c r="T1050" s="86"/>
      <c r="U1050" s="86"/>
    </row>
    <row r="1051" spans="2:21" s="84" customFormat="1" ht="15.75" customHeight="1">
      <c r="B1051" s="85"/>
      <c r="M1051" s="86"/>
      <c r="P1051" s="87"/>
      <c r="Q1051" s="86"/>
      <c r="S1051" s="97"/>
      <c r="T1051" s="86"/>
      <c r="U1051" s="86"/>
    </row>
    <row r="1052" spans="2:21" s="84" customFormat="1" ht="15.75" customHeight="1">
      <c r="B1052" s="85"/>
      <c r="M1052" s="86"/>
      <c r="P1052" s="87"/>
      <c r="Q1052" s="86"/>
      <c r="S1052" s="97"/>
      <c r="T1052" s="86"/>
      <c r="U1052" s="86"/>
    </row>
    <row r="1053" spans="2:21" s="84" customFormat="1" ht="15.75" customHeight="1">
      <c r="B1053" s="85"/>
      <c r="M1053" s="86"/>
      <c r="P1053" s="87"/>
      <c r="Q1053" s="86"/>
      <c r="S1053" s="97"/>
      <c r="T1053" s="86"/>
      <c r="U1053" s="86"/>
    </row>
    <row r="1054" spans="2:21" s="84" customFormat="1" ht="15.75" customHeight="1">
      <c r="B1054" s="85"/>
      <c r="M1054" s="86"/>
      <c r="P1054" s="87"/>
      <c r="Q1054" s="86"/>
      <c r="S1054" s="97"/>
      <c r="T1054" s="86"/>
      <c r="U1054" s="86"/>
    </row>
    <row r="1055" spans="2:21" s="84" customFormat="1" ht="15.75" customHeight="1">
      <c r="B1055" s="85"/>
      <c r="M1055" s="86"/>
      <c r="P1055" s="87"/>
      <c r="Q1055" s="86"/>
      <c r="S1055" s="97"/>
      <c r="T1055" s="86"/>
      <c r="U1055" s="86"/>
    </row>
    <row r="1056" spans="2:21" s="84" customFormat="1" ht="15.75" customHeight="1">
      <c r="B1056" s="85"/>
      <c r="M1056" s="86"/>
      <c r="P1056" s="87"/>
      <c r="Q1056" s="86"/>
      <c r="S1056" s="97"/>
      <c r="T1056" s="86"/>
      <c r="U1056" s="86"/>
    </row>
    <row r="1057" spans="2:21" s="84" customFormat="1" ht="15.75" customHeight="1">
      <c r="B1057" s="85"/>
      <c r="M1057" s="86"/>
      <c r="P1057" s="87"/>
      <c r="Q1057" s="86"/>
      <c r="S1057" s="97"/>
      <c r="T1057" s="86"/>
      <c r="U1057" s="86"/>
    </row>
    <row r="1058" spans="2:21" s="84" customFormat="1" ht="15.75" customHeight="1">
      <c r="B1058" s="85"/>
      <c r="M1058" s="86"/>
      <c r="P1058" s="87"/>
      <c r="Q1058" s="86"/>
      <c r="S1058" s="97"/>
      <c r="T1058" s="86"/>
      <c r="U1058" s="86"/>
    </row>
    <row r="1059" spans="2:21" s="84" customFormat="1" ht="15.75" customHeight="1">
      <c r="B1059" s="85"/>
      <c r="M1059" s="86"/>
      <c r="P1059" s="87"/>
      <c r="Q1059" s="86"/>
      <c r="S1059" s="97"/>
      <c r="T1059" s="86"/>
      <c r="U1059" s="86"/>
    </row>
    <row r="1060" spans="2:21" s="84" customFormat="1" ht="15.75" customHeight="1">
      <c r="B1060" s="85"/>
      <c r="M1060" s="86"/>
      <c r="P1060" s="87"/>
      <c r="Q1060" s="86"/>
      <c r="S1060" s="97"/>
      <c r="T1060" s="86"/>
      <c r="U1060" s="86"/>
    </row>
    <row r="1061" spans="2:21" s="84" customFormat="1" ht="15.75" customHeight="1">
      <c r="B1061" s="85"/>
      <c r="M1061" s="86"/>
      <c r="P1061" s="87"/>
      <c r="Q1061" s="86"/>
      <c r="S1061" s="97"/>
      <c r="T1061" s="86"/>
      <c r="U1061" s="86"/>
    </row>
    <row r="1062" spans="2:21" s="84" customFormat="1" ht="15.75" customHeight="1">
      <c r="B1062" s="85"/>
      <c r="M1062" s="86"/>
      <c r="P1062" s="87"/>
      <c r="Q1062" s="86"/>
      <c r="S1062" s="97"/>
      <c r="T1062" s="86"/>
      <c r="U1062" s="86"/>
    </row>
    <row r="1063" spans="2:21" s="84" customFormat="1" ht="15.75" customHeight="1">
      <c r="B1063" s="85"/>
      <c r="M1063" s="86"/>
      <c r="P1063" s="87"/>
      <c r="Q1063" s="86"/>
      <c r="S1063" s="97"/>
      <c r="T1063" s="86"/>
      <c r="U1063" s="86"/>
    </row>
    <row r="1064" spans="2:21" s="84" customFormat="1" ht="15.75" customHeight="1">
      <c r="B1064" s="85"/>
      <c r="M1064" s="86"/>
      <c r="P1064" s="87"/>
      <c r="Q1064" s="86"/>
      <c r="S1064" s="97"/>
      <c r="T1064" s="86"/>
      <c r="U1064" s="86"/>
    </row>
    <row r="1065" spans="2:21" s="84" customFormat="1" ht="15.75" customHeight="1">
      <c r="B1065" s="85"/>
      <c r="M1065" s="86"/>
      <c r="P1065" s="87"/>
      <c r="Q1065" s="86"/>
      <c r="S1065" s="97"/>
      <c r="T1065" s="86"/>
      <c r="U1065" s="86"/>
    </row>
    <row r="1066" spans="2:21" s="84" customFormat="1" ht="15.75" customHeight="1">
      <c r="B1066" s="85"/>
      <c r="M1066" s="86"/>
      <c r="P1066" s="87"/>
      <c r="Q1066" s="86"/>
      <c r="S1066" s="97"/>
      <c r="T1066" s="86"/>
      <c r="U1066" s="86"/>
    </row>
    <row r="1067" spans="2:21" s="84" customFormat="1" ht="15.75" customHeight="1">
      <c r="B1067" s="85"/>
      <c r="M1067" s="86"/>
      <c r="P1067" s="87"/>
      <c r="Q1067" s="86"/>
      <c r="S1067" s="97"/>
      <c r="T1067" s="86"/>
      <c r="U1067" s="86"/>
    </row>
    <row r="1068" spans="2:21" s="84" customFormat="1" ht="15.75" customHeight="1">
      <c r="B1068" s="85"/>
      <c r="M1068" s="86"/>
      <c r="P1068" s="87"/>
      <c r="Q1068" s="86"/>
      <c r="S1068" s="97"/>
      <c r="T1068" s="86"/>
      <c r="U1068" s="86"/>
    </row>
    <row r="1069" spans="2:21" s="84" customFormat="1" ht="15.75" customHeight="1">
      <c r="B1069" s="85"/>
      <c r="M1069" s="86"/>
      <c r="P1069" s="87"/>
      <c r="Q1069" s="86"/>
      <c r="S1069" s="97"/>
      <c r="T1069" s="86"/>
      <c r="U1069" s="86"/>
    </row>
    <row r="1070" spans="2:21" s="84" customFormat="1" ht="15.75" customHeight="1">
      <c r="B1070" s="85"/>
      <c r="M1070" s="86"/>
      <c r="P1070" s="87"/>
      <c r="Q1070" s="86"/>
      <c r="S1070" s="97"/>
      <c r="T1070" s="86"/>
      <c r="U1070" s="86"/>
    </row>
    <row r="1071" spans="2:21" s="84" customFormat="1" ht="15.75" customHeight="1">
      <c r="B1071" s="85"/>
      <c r="M1071" s="86"/>
      <c r="P1071" s="87"/>
      <c r="Q1071" s="86"/>
      <c r="S1071" s="97"/>
      <c r="T1071" s="86"/>
      <c r="U1071" s="86"/>
    </row>
    <row r="1072" spans="2:21" s="84" customFormat="1" ht="15.75" customHeight="1">
      <c r="B1072" s="85"/>
      <c r="M1072" s="86"/>
      <c r="P1072" s="87"/>
      <c r="Q1072" s="86"/>
      <c r="S1072" s="97"/>
      <c r="T1072" s="86"/>
      <c r="U1072" s="86"/>
    </row>
    <row r="1073" spans="2:21" s="84" customFormat="1" ht="15.75" customHeight="1">
      <c r="B1073" s="85"/>
      <c r="M1073" s="86"/>
      <c r="P1073" s="87"/>
      <c r="Q1073" s="86"/>
      <c r="S1073" s="97"/>
      <c r="T1073" s="86"/>
      <c r="U1073" s="86"/>
    </row>
    <row r="1074" spans="2:21" s="84" customFormat="1" ht="15.75" customHeight="1">
      <c r="B1074" s="85"/>
      <c r="M1074" s="86"/>
      <c r="P1074" s="87"/>
      <c r="Q1074" s="86"/>
      <c r="S1074" s="97"/>
      <c r="T1074" s="86"/>
      <c r="U1074" s="86"/>
    </row>
    <row r="1075" spans="2:21" s="84" customFormat="1" ht="15.75" customHeight="1">
      <c r="B1075" s="85"/>
      <c r="M1075" s="86"/>
      <c r="P1075" s="87"/>
      <c r="Q1075" s="86"/>
      <c r="S1075" s="97"/>
      <c r="T1075" s="86"/>
      <c r="U1075" s="86"/>
    </row>
    <row r="1076" spans="2:21" s="84" customFormat="1" ht="15.75" customHeight="1">
      <c r="B1076" s="85"/>
      <c r="M1076" s="86"/>
      <c r="P1076" s="87"/>
      <c r="Q1076" s="86"/>
      <c r="S1076" s="97"/>
      <c r="T1076" s="86"/>
      <c r="U1076" s="86"/>
    </row>
    <row r="1077" spans="2:21" s="84" customFormat="1" ht="15.75" customHeight="1">
      <c r="B1077" s="85"/>
      <c r="M1077" s="86"/>
      <c r="P1077" s="87"/>
      <c r="Q1077" s="86"/>
      <c r="S1077" s="97"/>
      <c r="T1077" s="86"/>
      <c r="U1077" s="86"/>
    </row>
    <row r="1078" spans="2:21" s="84" customFormat="1" ht="15.75" customHeight="1">
      <c r="B1078" s="85"/>
      <c r="M1078" s="86"/>
      <c r="P1078" s="87"/>
      <c r="Q1078" s="86"/>
      <c r="S1078" s="97"/>
      <c r="T1078" s="86"/>
      <c r="U1078" s="86"/>
    </row>
    <row r="1079" spans="2:21" s="84" customFormat="1" ht="15.75" customHeight="1">
      <c r="B1079" s="85"/>
      <c r="M1079" s="86"/>
      <c r="P1079" s="87"/>
      <c r="Q1079" s="86"/>
      <c r="S1079" s="97"/>
      <c r="T1079" s="86"/>
      <c r="U1079" s="86"/>
    </row>
    <row r="1080" spans="2:21" s="84" customFormat="1" ht="15.75" customHeight="1">
      <c r="B1080" s="85"/>
      <c r="M1080" s="86"/>
      <c r="P1080" s="87"/>
      <c r="Q1080" s="86"/>
      <c r="S1080" s="97"/>
      <c r="T1080" s="86"/>
      <c r="U1080" s="86"/>
    </row>
    <row r="1081" spans="2:21" s="84" customFormat="1" ht="15.75" customHeight="1">
      <c r="B1081" s="85"/>
      <c r="M1081" s="86"/>
      <c r="P1081" s="87"/>
      <c r="Q1081" s="86"/>
      <c r="S1081" s="97"/>
      <c r="T1081" s="86"/>
      <c r="U1081" s="86"/>
    </row>
    <row r="1082" spans="2:21" s="84" customFormat="1" ht="15.75" customHeight="1">
      <c r="B1082" s="85"/>
      <c r="M1082" s="86"/>
      <c r="P1082" s="87"/>
      <c r="Q1082" s="86"/>
      <c r="S1082" s="97"/>
      <c r="T1082" s="86"/>
      <c r="U1082" s="86"/>
    </row>
    <row r="1083" spans="2:21" s="84" customFormat="1" ht="15.75" customHeight="1">
      <c r="B1083" s="85"/>
      <c r="M1083" s="86"/>
      <c r="P1083" s="87"/>
      <c r="Q1083" s="86"/>
      <c r="S1083" s="97"/>
      <c r="T1083" s="86"/>
      <c r="U1083" s="86"/>
    </row>
    <row r="1084" spans="2:21" s="84" customFormat="1" ht="15.75" customHeight="1">
      <c r="B1084" s="85"/>
      <c r="M1084" s="86"/>
      <c r="P1084" s="87"/>
      <c r="Q1084" s="86"/>
      <c r="S1084" s="97"/>
      <c r="T1084" s="86"/>
      <c r="U1084" s="86"/>
    </row>
    <row r="1085" spans="2:21" s="84" customFormat="1" ht="15.75" customHeight="1">
      <c r="B1085" s="85"/>
      <c r="M1085" s="86"/>
      <c r="P1085" s="87"/>
      <c r="Q1085" s="86"/>
      <c r="S1085" s="97"/>
      <c r="T1085" s="86"/>
      <c r="U1085" s="86"/>
    </row>
    <row r="1086" spans="2:21" s="84" customFormat="1" ht="15.75" customHeight="1">
      <c r="B1086" s="85"/>
      <c r="M1086" s="86"/>
      <c r="P1086" s="87"/>
      <c r="Q1086" s="86"/>
      <c r="S1086" s="97"/>
      <c r="T1086" s="86"/>
      <c r="U1086" s="86"/>
    </row>
    <row r="1087" spans="2:21" s="84" customFormat="1" ht="15.75" customHeight="1">
      <c r="B1087" s="85"/>
      <c r="M1087" s="86"/>
      <c r="P1087" s="87"/>
      <c r="Q1087" s="86"/>
      <c r="S1087" s="97"/>
      <c r="T1087" s="86"/>
      <c r="U1087" s="86"/>
    </row>
    <row r="1088" spans="2:21" s="84" customFormat="1" ht="15.75" customHeight="1">
      <c r="B1088" s="85"/>
      <c r="M1088" s="86"/>
      <c r="P1088" s="87"/>
      <c r="Q1088" s="86"/>
      <c r="S1088" s="97"/>
      <c r="T1088" s="86"/>
      <c r="U1088" s="86"/>
    </row>
    <row r="1089" spans="2:21" s="84" customFormat="1" ht="15.75" customHeight="1">
      <c r="B1089" s="85"/>
      <c r="M1089" s="86"/>
      <c r="P1089" s="87"/>
      <c r="Q1089" s="86"/>
      <c r="S1089" s="97"/>
      <c r="T1089" s="86"/>
      <c r="U1089" s="86"/>
    </row>
    <row r="1090" spans="2:21" s="84" customFormat="1" ht="15.75" customHeight="1">
      <c r="B1090" s="85"/>
      <c r="M1090" s="86"/>
      <c r="P1090" s="87"/>
      <c r="Q1090" s="86"/>
      <c r="S1090" s="97"/>
      <c r="T1090" s="86"/>
      <c r="U1090" s="86"/>
    </row>
    <row r="1091" spans="2:21" s="84" customFormat="1" ht="15.75" customHeight="1">
      <c r="B1091" s="85"/>
      <c r="M1091" s="86"/>
      <c r="P1091" s="87"/>
      <c r="Q1091" s="86"/>
      <c r="S1091" s="97"/>
      <c r="T1091" s="86"/>
      <c r="U1091" s="86"/>
    </row>
    <row r="1092" spans="2:21" s="84" customFormat="1" ht="15.75" customHeight="1">
      <c r="B1092" s="85"/>
      <c r="M1092" s="86"/>
      <c r="P1092" s="87"/>
      <c r="Q1092" s="86"/>
      <c r="S1092" s="97"/>
      <c r="T1092" s="86"/>
      <c r="U1092" s="86"/>
    </row>
    <row r="1093" spans="2:21" s="84" customFormat="1" ht="15.75" customHeight="1">
      <c r="B1093" s="85"/>
      <c r="M1093" s="86"/>
      <c r="P1093" s="87"/>
      <c r="Q1093" s="86"/>
      <c r="S1093" s="97"/>
      <c r="T1093" s="86"/>
      <c r="U1093" s="86"/>
    </row>
    <row r="1094" spans="2:21" s="84" customFormat="1" ht="15.75" customHeight="1">
      <c r="B1094" s="85"/>
      <c r="M1094" s="86"/>
      <c r="P1094" s="87"/>
      <c r="Q1094" s="86"/>
      <c r="S1094" s="97"/>
      <c r="T1094" s="86"/>
      <c r="U1094" s="86"/>
    </row>
    <row r="1095" spans="2:21" s="84" customFormat="1" ht="15.75" customHeight="1">
      <c r="B1095" s="85"/>
      <c r="M1095" s="86"/>
      <c r="P1095" s="87"/>
      <c r="Q1095" s="86"/>
      <c r="S1095" s="97"/>
      <c r="T1095" s="86"/>
      <c r="U1095" s="86"/>
    </row>
    <row r="1096" spans="2:21" s="84" customFormat="1" ht="15.75" customHeight="1">
      <c r="B1096" s="85"/>
      <c r="M1096" s="86"/>
      <c r="P1096" s="87"/>
      <c r="Q1096" s="86"/>
      <c r="S1096" s="97"/>
      <c r="T1096" s="86"/>
      <c r="U1096" s="86"/>
    </row>
    <row r="1097" spans="2:21" s="84" customFormat="1" ht="15.75" customHeight="1">
      <c r="B1097" s="85"/>
      <c r="M1097" s="86"/>
      <c r="P1097" s="87"/>
      <c r="Q1097" s="86"/>
      <c r="S1097" s="97"/>
      <c r="T1097" s="86"/>
      <c r="U1097" s="86"/>
    </row>
    <row r="1098" spans="2:21" s="84" customFormat="1" ht="15.75" customHeight="1">
      <c r="B1098" s="85"/>
      <c r="M1098" s="86"/>
      <c r="P1098" s="87"/>
      <c r="Q1098" s="86"/>
      <c r="S1098" s="97"/>
      <c r="T1098" s="86"/>
      <c r="U1098" s="86"/>
    </row>
    <row r="1099" spans="2:21" s="84" customFormat="1" ht="15.75" customHeight="1">
      <c r="B1099" s="85"/>
      <c r="M1099" s="86"/>
      <c r="P1099" s="87"/>
      <c r="Q1099" s="86"/>
      <c r="S1099" s="97"/>
      <c r="T1099" s="86"/>
      <c r="U1099" s="86"/>
    </row>
    <row r="1100" spans="2:21" s="84" customFormat="1" ht="15.75" customHeight="1">
      <c r="B1100" s="85"/>
      <c r="M1100" s="86"/>
      <c r="P1100" s="87"/>
      <c r="Q1100" s="86"/>
      <c r="S1100" s="97"/>
      <c r="T1100" s="86"/>
      <c r="U1100" s="86"/>
    </row>
    <row r="1101" spans="2:21" s="84" customFormat="1" ht="15.75" customHeight="1">
      <c r="B1101" s="85"/>
      <c r="M1101" s="86"/>
      <c r="P1101" s="87"/>
      <c r="Q1101" s="86"/>
      <c r="S1101" s="97"/>
      <c r="T1101" s="86"/>
      <c r="U1101" s="86"/>
    </row>
    <row r="1102" spans="2:21" s="84" customFormat="1" ht="15.75" customHeight="1">
      <c r="B1102" s="85"/>
      <c r="M1102" s="86"/>
      <c r="P1102" s="87"/>
      <c r="Q1102" s="86"/>
      <c r="S1102" s="97"/>
      <c r="T1102" s="86"/>
      <c r="U1102" s="86"/>
    </row>
    <row r="1103" spans="2:21" s="84" customFormat="1" ht="15.75" customHeight="1">
      <c r="B1103" s="85"/>
      <c r="M1103" s="86"/>
      <c r="P1103" s="87"/>
      <c r="Q1103" s="86"/>
      <c r="S1103" s="97"/>
      <c r="T1103" s="86"/>
      <c r="U1103" s="86"/>
    </row>
    <row r="1104" spans="2:21" s="84" customFormat="1" ht="15.75" customHeight="1">
      <c r="B1104" s="85"/>
      <c r="M1104" s="86"/>
      <c r="P1104" s="87"/>
      <c r="Q1104" s="86"/>
      <c r="S1104" s="97"/>
      <c r="T1104" s="86"/>
      <c r="U1104" s="86"/>
    </row>
    <row r="1105" spans="2:21" s="84" customFormat="1" ht="15.75" customHeight="1">
      <c r="B1105" s="85"/>
      <c r="M1105" s="86"/>
      <c r="P1105" s="87"/>
      <c r="Q1105" s="86"/>
      <c r="S1105" s="97"/>
      <c r="T1105" s="86"/>
      <c r="U1105" s="86"/>
    </row>
    <row r="1106" spans="2:21" s="84" customFormat="1" ht="15.75" customHeight="1">
      <c r="B1106" s="85"/>
      <c r="M1106" s="86"/>
      <c r="P1106" s="87"/>
      <c r="Q1106" s="86"/>
      <c r="S1106" s="97"/>
      <c r="T1106" s="86"/>
      <c r="U1106" s="86"/>
    </row>
    <row r="1107" spans="2:21" s="84" customFormat="1" ht="15.75" customHeight="1">
      <c r="B1107" s="85"/>
      <c r="M1107" s="86"/>
      <c r="P1107" s="87"/>
      <c r="Q1107" s="86"/>
      <c r="S1107" s="97"/>
      <c r="T1107" s="86"/>
      <c r="U1107" s="86"/>
    </row>
    <row r="1108" spans="2:21" s="84" customFormat="1" ht="15.75" customHeight="1">
      <c r="B1108" s="85"/>
      <c r="M1108" s="86"/>
      <c r="P1108" s="87"/>
      <c r="Q1108" s="86"/>
      <c r="S1108" s="97"/>
      <c r="T1108" s="86"/>
      <c r="U1108" s="86"/>
    </row>
    <row r="1109" spans="2:21" s="84" customFormat="1" ht="15.75" customHeight="1">
      <c r="B1109" s="85"/>
      <c r="M1109" s="86"/>
      <c r="P1109" s="87"/>
      <c r="Q1109" s="86"/>
      <c r="S1109" s="97"/>
      <c r="T1109" s="86"/>
      <c r="U1109" s="86"/>
    </row>
    <row r="1110" spans="2:21" s="84" customFormat="1" ht="15.75" customHeight="1">
      <c r="B1110" s="85"/>
      <c r="M1110" s="86"/>
      <c r="P1110" s="87"/>
      <c r="Q1110" s="86"/>
      <c r="S1110" s="97"/>
      <c r="T1110" s="86"/>
      <c r="U1110" s="86"/>
    </row>
    <row r="1111" spans="2:21" s="84" customFormat="1" ht="15.75" customHeight="1">
      <c r="B1111" s="85"/>
      <c r="M1111" s="86"/>
      <c r="P1111" s="87"/>
      <c r="Q1111" s="86"/>
      <c r="S1111" s="97"/>
      <c r="T1111" s="86"/>
      <c r="U1111" s="86"/>
    </row>
    <row r="1112" spans="2:21" s="84" customFormat="1" ht="15.75" customHeight="1">
      <c r="B1112" s="85"/>
      <c r="M1112" s="86"/>
      <c r="P1112" s="87"/>
      <c r="Q1112" s="86"/>
      <c r="S1112" s="97"/>
      <c r="T1112" s="86"/>
      <c r="U1112" s="86"/>
    </row>
    <row r="1113" spans="2:21" s="84" customFormat="1" ht="15.75" customHeight="1">
      <c r="B1113" s="85"/>
      <c r="M1113" s="86"/>
      <c r="P1113" s="87"/>
      <c r="Q1113" s="86"/>
      <c r="S1113" s="97"/>
      <c r="T1113" s="86"/>
      <c r="U1113" s="86"/>
    </row>
    <row r="1114" spans="2:21" s="84" customFormat="1" ht="15.75" customHeight="1">
      <c r="B1114" s="85"/>
      <c r="M1114" s="86"/>
      <c r="P1114" s="87"/>
      <c r="Q1114" s="86"/>
      <c r="S1114" s="97"/>
      <c r="T1114" s="86"/>
      <c r="U1114" s="86"/>
    </row>
    <row r="1115" spans="2:21" s="84" customFormat="1" ht="15.75" customHeight="1">
      <c r="B1115" s="85"/>
      <c r="M1115" s="86"/>
      <c r="P1115" s="87"/>
      <c r="Q1115" s="86"/>
      <c r="S1115" s="97"/>
      <c r="T1115" s="86"/>
      <c r="U1115" s="86"/>
    </row>
    <row r="1116" spans="2:21" s="84" customFormat="1" ht="15.75" customHeight="1">
      <c r="B1116" s="85"/>
      <c r="M1116" s="86"/>
      <c r="P1116" s="87"/>
      <c r="Q1116" s="86"/>
      <c r="S1116" s="97"/>
      <c r="T1116" s="86"/>
      <c r="U1116" s="86"/>
    </row>
    <row r="1117" spans="2:21" s="84" customFormat="1" ht="15.75" customHeight="1">
      <c r="B1117" s="85"/>
      <c r="M1117" s="86"/>
      <c r="P1117" s="87"/>
      <c r="Q1117" s="86"/>
      <c r="S1117" s="97"/>
      <c r="T1117" s="86"/>
      <c r="U1117" s="86"/>
    </row>
    <row r="1118" spans="2:21" s="84" customFormat="1" ht="15.75" customHeight="1">
      <c r="B1118" s="85"/>
      <c r="M1118" s="86"/>
      <c r="P1118" s="87"/>
      <c r="Q1118" s="86"/>
      <c r="S1118" s="97"/>
      <c r="T1118" s="86"/>
      <c r="U1118" s="86"/>
    </row>
    <row r="1119" spans="2:21" s="84" customFormat="1" ht="15.75" customHeight="1">
      <c r="B1119" s="85"/>
      <c r="M1119" s="86"/>
      <c r="P1119" s="87"/>
      <c r="Q1119" s="86"/>
      <c r="S1119" s="97"/>
      <c r="T1119" s="86"/>
      <c r="U1119" s="86"/>
    </row>
    <row r="1120" spans="2:21" s="84" customFormat="1" ht="15.75" customHeight="1">
      <c r="B1120" s="85"/>
      <c r="M1120" s="86"/>
      <c r="P1120" s="87"/>
      <c r="Q1120" s="86"/>
      <c r="S1120" s="97"/>
      <c r="T1120" s="86"/>
      <c r="U1120" s="86"/>
    </row>
    <row r="1121" spans="2:21" s="84" customFormat="1" ht="15.75" customHeight="1">
      <c r="B1121" s="85"/>
      <c r="M1121" s="86"/>
      <c r="P1121" s="87"/>
      <c r="Q1121" s="86"/>
      <c r="S1121" s="97"/>
      <c r="T1121" s="86"/>
      <c r="U1121" s="86"/>
    </row>
    <row r="1122" spans="2:21" s="84" customFormat="1" ht="15.75" customHeight="1">
      <c r="B1122" s="85"/>
      <c r="M1122" s="86"/>
      <c r="P1122" s="87"/>
      <c r="Q1122" s="86"/>
      <c r="S1122" s="97"/>
      <c r="T1122" s="86"/>
      <c r="U1122" s="86"/>
    </row>
    <row r="1123" spans="2:21" s="84" customFormat="1" ht="15.75" customHeight="1">
      <c r="B1123" s="85"/>
      <c r="M1123" s="86"/>
      <c r="P1123" s="87"/>
      <c r="Q1123" s="86"/>
      <c r="S1123" s="97"/>
      <c r="T1123" s="86"/>
      <c r="U1123" s="86"/>
    </row>
    <row r="1124" spans="2:21" s="84" customFormat="1" ht="15.75" customHeight="1">
      <c r="B1124" s="85"/>
      <c r="M1124" s="86"/>
      <c r="P1124" s="87"/>
      <c r="Q1124" s="86"/>
      <c r="S1124" s="97"/>
      <c r="T1124" s="86"/>
      <c r="U1124" s="86"/>
    </row>
    <row r="1125" spans="2:21" s="84" customFormat="1" ht="15.75" customHeight="1">
      <c r="B1125" s="85"/>
      <c r="M1125" s="86"/>
      <c r="P1125" s="87"/>
      <c r="Q1125" s="86"/>
      <c r="S1125" s="97"/>
      <c r="T1125" s="86"/>
      <c r="U1125" s="86"/>
    </row>
    <row r="1126" spans="2:21" s="84" customFormat="1" ht="15.75" customHeight="1">
      <c r="B1126" s="85"/>
      <c r="M1126" s="86"/>
      <c r="P1126" s="87"/>
      <c r="Q1126" s="86"/>
      <c r="S1126" s="97"/>
      <c r="T1126" s="86"/>
      <c r="U1126" s="86"/>
    </row>
    <row r="1127" spans="2:21" s="84" customFormat="1" ht="15.75" customHeight="1">
      <c r="B1127" s="85"/>
      <c r="M1127" s="86"/>
      <c r="P1127" s="87"/>
      <c r="Q1127" s="86"/>
      <c r="S1127" s="97"/>
      <c r="T1127" s="86"/>
      <c r="U1127" s="86"/>
    </row>
    <row r="1128" spans="2:21" s="84" customFormat="1" ht="15.75" customHeight="1">
      <c r="B1128" s="85"/>
      <c r="M1128" s="86"/>
      <c r="P1128" s="87"/>
      <c r="Q1128" s="86"/>
      <c r="S1128" s="97"/>
      <c r="T1128" s="86"/>
      <c r="U1128" s="86"/>
    </row>
    <row r="1129" spans="2:21" s="84" customFormat="1" ht="15.75" customHeight="1">
      <c r="B1129" s="85"/>
      <c r="M1129" s="86"/>
      <c r="P1129" s="87"/>
      <c r="Q1129" s="86"/>
      <c r="S1129" s="97"/>
      <c r="T1129" s="86"/>
      <c r="U1129" s="86"/>
    </row>
    <row r="1130" spans="2:21" s="84" customFormat="1" ht="15.75" customHeight="1">
      <c r="B1130" s="85"/>
      <c r="M1130" s="86"/>
      <c r="P1130" s="87"/>
      <c r="Q1130" s="86"/>
      <c r="S1130" s="97"/>
      <c r="T1130" s="86"/>
      <c r="U1130" s="86"/>
    </row>
    <row r="1131" spans="2:21" s="84" customFormat="1" ht="15.75" customHeight="1">
      <c r="B1131" s="85"/>
      <c r="M1131" s="86"/>
      <c r="P1131" s="87"/>
      <c r="Q1131" s="86"/>
      <c r="S1131" s="97"/>
      <c r="T1131" s="86"/>
      <c r="U1131" s="86"/>
    </row>
    <row r="1132" spans="2:21" s="84" customFormat="1" ht="15.75" customHeight="1">
      <c r="B1132" s="85"/>
      <c r="M1132" s="86"/>
      <c r="P1132" s="87"/>
      <c r="Q1132" s="86"/>
      <c r="S1132" s="97"/>
      <c r="T1132" s="86"/>
      <c r="U1132" s="86"/>
    </row>
    <row r="1133" spans="2:21" s="84" customFormat="1" ht="15.75" customHeight="1">
      <c r="B1133" s="85"/>
      <c r="M1133" s="86"/>
      <c r="P1133" s="87"/>
      <c r="Q1133" s="86"/>
      <c r="S1133" s="97"/>
      <c r="T1133" s="86"/>
      <c r="U1133" s="86"/>
    </row>
    <row r="1134" spans="2:21" s="84" customFormat="1" ht="15.75" customHeight="1">
      <c r="B1134" s="85"/>
      <c r="M1134" s="86"/>
      <c r="P1134" s="87"/>
      <c r="Q1134" s="86"/>
      <c r="S1134" s="97"/>
      <c r="T1134" s="86"/>
      <c r="U1134" s="86"/>
    </row>
    <row r="1135" spans="2:21" s="84" customFormat="1" ht="15.75" customHeight="1">
      <c r="B1135" s="85"/>
      <c r="M1135" s="86"/>
      <c r="P1135" s="87"/>
      <c r="Q1135" s="86"/>
      <c r="S1135" s="97"/>
      <c r="T1135" s="86"/>
      <c r="U1135" s="86"/>
    </row>
    <row r="1136" spans="2:21" s="84" customFormat="1" ht="15.75" customHeight="1">
      <c r="B1136" s="85"/>
      <c r="M1136" s="86"/>
      <c r="P1136" s="87"/>
      <c r="Q1136" s="86"/>
      <c r="S1136" s="97"/>
      <c r="T1136" s="86"/>
      <c r="U1136" s="86"/>
    </row>
    <row r="1137" spans="2:21" s="84" customFormat="1" ht="15.75" customHeight="1">
      <c r="B1137" s="85"/>
      <c r="M1137" s="86"/>
      <c r="P1137" s="87"/>
      <c r="Q1137" s="86"/>
      <c r="S1137" s="97"/>
      <c r="T1137" s="86"/>
      <c r="U1137" s="86"/>
    </row>
    <row r="1138" spans="2:21" s="84" customFormat="1" ht="15.75" customHeight="1">
      <c r="B1138" s="85"/>
      <c r="M1138" s="86"/>
      <c r="P1138" s="87"/>
      <c r="Q1138" s="86"/>
      <c r="S1138" s="97"/>
      <c r="T1138" s="86"/>
      <c r="U1138" s="86"/>
    </row>
    <row r="1139" spans="2:21" s="84" customFormat="1" ht="15.75" customHeight="1">
      <c r="B1139" s="85"/>
      <c r="M1139" s="86"/>
      <c r="P1139" s="87"/>
      <c r="Q1139" s="86"/>
      <c r="S1139" s="97"/>
      <c r="T1139" s="86"/>
      <c r="U1139" s="86"/>
    </row>
    <row r="1140" spans="2:21" s="84" customFormat="1" ht="15.75" customHeight="1">
      <c r="B1140" s="85"/>
      <c r="M1140" s="86"/>
      <c r="P1140" s="87"/>
      <c r="Q1140" s="86"/>
      <c r="S1140" s="97"/>
      <c r="T1140" s="86"/>
      <c r="U1140" s="86"/>
    </row>
    <row r="1141" spans="2:21" s="84" customFormat="1" ht="15.75" customHeight="1">
      <c r="B1141" s="85"/>
      <c r="M1141" s="86"/>
      <c r="P1141" s="87"/>
      <c r="Q1141" s="86"/>
      <c r="S1141" s="97"/>
      <c r="T1141" s="86"/>
      <c r="U1141" s="86"/>
    </row>
    <row r="1142" spans="2:21" s="84" customFormat="1" ht="15.75" customHeight="1">
      <c r="B1142" s="85"/>
      <c r="M1142" s="86"/>
      <c r="P1142" s="87"/>
      <c r="Q1142" s="86"/>
      <c r="S1142" s="97"/>
      <c r="T1142" s="86"/>
      <c r="U1142" s="86"/>
    </row>
    <row r="1143" spans="2:21" s="84" customFormat="1" ht="15.75" customHeight="1">
      <c r="B1143" s="85"/>
      <c r="M1143" s="86"/>
      <c r="P1143" s="87"/>
      <c r="Q1143" s="86"/>
      <c r="S1143" s="97"/>
      <c r="T1143" s="86"/>
      <c r="U1143" s="86"/>
    </row>
    <row r="1144" spans="2:21" s="84" customFormat="1" ht="15.75" customHeight="1">
      <c r="B1144" s="85"/>
      <c r="M1144" s="86"/>
      <c r="P1144" s="87"/>
      <c r="Q1144" s="86"/>
      <c r="S1144" s="97"/>
      <c r="T1144" s="86"/>
      <c r="U1144" s="86"/>
    </row>
    <row r="1145" spans="2:21" s="84" customFormat="1" ht="15.75" customHeight="1">
      <c r="B1145" s="85"/>
      <c r="M1145" s="86"/>
      <c r="P1145" s="87"/>
      <c r="Q1145" s="86"/>
      <c r="S1145" s="97"/>
      <c r="T1145" s="86"/>
      <c r="U1145" s="86"/>
    </row>
    <row r="1146" spans="2:21" s="84" customFormat="1" ht="15.75" customHeight="1">
      <c r="B1146" s="85"/>
      <c r="M1146" s="86"/>
      <c r="P1146" s="87"/>
      <c r="Q1146" s="86"/>
      <c r="S1146" s="97"/>
      <c r="T1146" s="86"/>
      <c r="U1146" s="86"/>
    </row>
    <row r="1147" spans="2:21" s="84" customFormat="1" ht="15.75" customHeight="1">
      <c r="B1147" s="85"/>
      <c r="M1147" s="86"/>
      <c r="P1147" s="87"/>
      <c r="Q1147" s="86"/>
      <c r="S1147" s="97"/>
      <c r="T1147" s="86"/>
      <c r="U1147" s="86"/>
    </row>
    <row r="1148" spans="2:21" s="84" customFormat="1" ht="15.75" customHeight="1">
      <c r="B1148" s="85"/>
      <c r="M1148" s="86"/>
      <c r="P1148" s="87"/>
      <c r="Q1148" s="86"/>
      <c r="S1148" s="97"/>
      <c r="T1148" s="86"/>
      <c r="U1148" s="86"/>
    </row>
    <row r="1149" spans="2:21" s="84" customFormat="1" ht="15.75" customHeight="1">
      <c r="B1149" s="85"/>
      <c r="M1149" s="86"/>
      <c r="P1149" s="87"/>
      <c r="Q1149" s="86"/>
      <c r="S1149" s="97"/>
      <c r="T1149" s="86"/>
      <c r="U1149" s="86"/>
    </row>
    <row r="1150" spans="2:21" s="84" customFormat="1" ht="15.75" customHeight="1">
      <c r="B1150" s="85"/>
      <c r="M1150" s="86"/>
      <c r="P1150" s="87"/>
      <c r="Q1150" s="86"/>
      <c r="S1150" s="97"/>
      <c r="T1150" s="86"/>
      <c r="U1150" s="86"/>
    </row>
    <row r="1151" spans="2:21" s="84" customFormat="1" ht="15.75" customHeight="1">
      <c r="B1151" s="85"/>
      <c r="M1151" s="86"/>
      <c r="P1151" s="87"/>
      <c r="Q1151" s="86"/>
      <c r="S1151" s="97"/>
      <c r="T1151" s="86"/>
      <c r="U1151" s="86"/>
    </row>
    <row r="1152" spans="2:21" s="84" customFormat="1" ht="15.75" customHeight="1">
      <c r="B1152" s="85"/>
      <c r="M1152" s="86"/>
      <c r="P1152" s="87"/>
      <c r="Q1152" s="86"/>
      <c r="S1152" s="97"/>
      <c r="T1152" s="86"/>
      <c r="U1152" s="86"/>
    </row>
    <row r="1153" spans="2:21" s="84" customFormat="1" ht="15.75" customHeight="1">
      <c r="B1153" s="85"/>
      <c r="M1153" s="86"/>
      <c r="P1153" s="87"/>
      <c r="Q1153" s="86"/>
      <c r="S1153" s="97"/>
      <c r="T1153" s="86"/>
      <c r="U1153" s="86"/>
    </row>
    <row r="1154" spans="2:21" s="84" customFormat="1" ht="15.75" customHeight="1">
      <c r="B1154" s="85"/>
      <c r="M1154" s="86"/>
      <c r="P1154" s="87"/>
      <c r="Q1154" s="86"/>
      <c r="S1154" s="97"/>
      <c r="T1154" s="86"/>
      <c r="U1154" s="86"/>
    </row>
    <row r="1155" spans="2:21" s="84" customFormat="1" ht="15.75" customHeight="1">
      <c r="B1155" s="85"/>
      <c r="M1155" s="86"/>
      <c r="P1155" s="87"/>
      <c r="Q1155" s="86"/>
      <c r="S1155" s="97"/>
      <c r="T1155" s="86"/>
      <c r="U1155" s="86"/>
    </row>
    <row r="1156" spans="2:21" s="84" customFormat="1" ht="15.75" customHeight="1">
      <c r="B1156" s="85"/>
      <c r="M1156" s="86"/>
      <c r="P1156" s="87"/>
      <c r="Q1156" s="86"/>
      <c r="S1156" s="97"/>
      <c r="T1156" s="86"/>
      <c r="U1156" s="86"/>
    </row>
    <row r="1157" spans="2:21" s="84" customFormat="1" ht="15.75" customHeight="1">
      <c r="B1157" s="85"/>
      <c r="M1157" s="86"/>
      <c r="P1157" s="87"/>
      <c r="Q1157" s="86"/>
      <c r="S1157" s="97"/>
      <c r="T1157" s="86"/>
      <c r="U1157" s="86"/>
    </row>
    <row r="1158" spans="2:21" s="84" customFormat="1" ht="15.75" customHeight="1">
      <c r="B1158" s="85"/>
      <c r="M1158" s="86"/>
      <c r="P1158" s="87"/>
      <c r="Q1158" s="86"/>
      <c r="S1158" s="97"/>
      <c r="T1158" s="86"/>
      <c r="U1158" s="86"/>
    </row>
    <row r="1159" spans="2:21" s="84" customFormat="1" ht="15.75" customHeight="1">
      <c r="B1159" s="85"/>
      <c r="M1159" s="86"/>
      <c r="P1159" s="87"/>
      <c r="Q1159" s="86"/>
      <c r="S1159" s="97"/>
      <c r="T1159" s="86"/>
      <c r="U1159" s="86"/>
    </row>
    <row r="1160" spans="2:21" s="84" customFormat="1" ht="15.75" customHeight="1">
      <c r="B1160" s="85"/>
      <c r="M1160" s="86"/>
      <c r="P1160" s="87"/>
      <c r="Q1160" s="86"/>
      <c r="S1160" s="97"/>
      <c r="T1160" s="86"/>
      <c r="U1160" s="86"/>
    </row>
    <row r="1161" spans="2:21" s="84" customFormat="1" ht="15.75" customHeight="1">
      <c r="B1161" s="85"/>
      <c r="M1161" s="86"/>
      <c r="P1161" s="87"/>
      <c r="Q1161" s="86"/>
      <c r="S1161" s="97"/>
      <c r="T1161" s="86"/>
      <c r="U1161" s="86"/>
    </row>
    <row r="1162" spans="2:21" s="84" customFormat="1" ht="15.75" customHeight="1">
      <c r="B1162" s="85"/>
      <c r="M1162" s="86"/>
      <c r="P1162" s="87"/>
      <c r="Q1162" s="86"/>
      <c r="S1162" s="97"/>
      <c r="T1162" s="86"/>
      <c r="U1162" s="86"/>
    </row>
    <row r="1163" spans="2:21" s="84" customFormat="1" ht="15.75" customHeight="1">
      <c r="B1163" s="85"/>
      <c r="M1163" s="86"/>
      <c r="P1163" s="87"/>
      <c r="Q1163" s="86"/>
      <c r="S1163" s="97"/>
      <c r="T1163" s="86"/>
      <c r="U1163" s="86"/>
    </row>
    <row r="1164" spans="2:21" s="84" customFormat="1" ht="15.75" customHeight="1">
      <c r="B1164" s="85"/>
      <c r="M1164" s="86"/>
      <c r="P1164" s="87"/>
      <c r="Q1164" s="86"/>
      <c r="S1164" s="97"/>
      <c r="T1164" s="86"/>
      <c r="U1164" s="86"/>
    </row>
    <row r="1165" spans="2:21" s="84" customFormat="1" ht="15.75" customHeight="1">
      <c r="B1165" s="85"/>
      <c r="M1165" s="86"/>
      <c r="P1165" s="87"/>
      <c r="Q1165" s="86"/>
      <c r="S1165" s="97"/>
      <c r="T1165" s="86"/>
      <c r="U1165" s="86"/>
    </row>
    <row r="1166" spans="2:21" s="84" customFormat="1" ht="15.75" customHeight="1">
      <c r="B1166" s="85"/>
      <c r="M1166" s="86"/>
      <c r="P1166" s="87"/>
      <c r="Q1166" s="86"/>
      <c r="S1166" s="97"/>
      <c r="T1166" s="86"/>
      <c r="U1166" s="86"/>
    </row>
    <row r="1167" spans="2:21" s="84" customFormat="1" ht="15.75" customHeight="1">
      <c r="B1167" s="85"/>
      <c r="M1167" s="86"/>
      <c r="P1167" s="87"/>
      <c r="Q1167" s="86"/>
      <c r="S1167" s="97"/>
      <c r="T1167" s="86"/>
      <c r="U1167" s="86"/>
    </row>
    <row r="1168" spans="2:21" s="84" customFormat="1" ht="15.75" customHeight="1">
      <c r="B1168" s="85"/>
      <c r="M1168" s="86"/>
      <c r="P1168" s="87"/>
      <c r="Q1168" s="86"/>
      <c r="S1168" s="97"/>
      <c r="T1168" s="86"/>
      <c r="U1168" s="86"/>
    </row>
    <row r="1169" spans="2:21" s="84" customFormat="1" ht="15.75" customHeight="1">
      <c r="B1169" s="85"/>
      <c r="M1169" s="86"/>
      <c r="P1169" s="87"/>
      <c r="Q1169" s="86"/>
      <c r="S1169" s="97"/>
      <c r="T1169" s="86"/>
      <c r="U1169" s="86"/>
    </row>
    <row r="1170" spans="2:21" s="84" customFormat="1" ht="15.75" customHeight="1">
      <c r="B1170" s="85"/>
      <c r="M1170" s="86"/>
      <c r="P1170" s="87"/>
      <c r="Q1170" s="86"/>
      <c r="S1170" s="97"/>
      <c r="T1170" s="86"/>
      <c r="U1170" s="86"/>
    </row>
    <row r="1171" spans="2:21" s="84" customFormat="1" ht="15.75" customHeight="1">
      <c r="B1171" s="85"/>
      <c r="M1171" s="86"/>
      <c r="P1171" s="87"/>
      <c r="Q1171" s="86"/>
      <c r="S1171" s="97"/>
      <c r="T1171" s="86"/>
      <c r="U1171" s="86"/>
    </row>
    <row r="1172" spans="2:21" s="84" customFormat="1" ht="15.75" customHeight="1">
      <c r="B1172" s="85"/>
      <c r="M1172" s="86"/>
      <c r="P1172" s="87"/>
      <c r="Q1172" s="86"/>
      <c r="S1172" s="97"/>
      <c r="T1172" s="86"/>
      <c r="U1172" s="86"/>
    </row>
    <row r="1173" spans="2:21" s="84" customFormat="1" ht="15.75" customHeight="1">
      <c r="B1173" s="85"/>
      <c r="M1173" s="86"/>
      <c r="P1173" s="87"/>
      <c r="Q1173" s="86"/>
      <c r="S1173" s="97"/>
      <c r="T1173" s="86"/>
      <c r="U1173" s="86"/>
    </row>
    <row r="1174" spans="2:21" s="84" customFormat="1" ht="15.75" customHeight="1">
      <c r="B1174" s="85"/>
      <c r="M1174" s="86"/>
      <c r="P1174" s="87"/>
      <c r="Q1174" s="86"/>
      <c r="S1174" s="97"/>
      <c r="T1174" s="86"/>
      <c r="U1174" s="86"/>
    </row>
    <row r="1175" spans="2:21" s="84" customFormat="1" ht="15.75" customHeight="1">
      <c r="B1175" s="85"/>
      <c r="M1175" s="86"/>
      <c r="P1175" s="87"/>
      <c r="Q1175" s="86"/>
      <c r="S1175" s="97"/>
      <c r="T1175" s="86"/>
      <c r="U1175" s="86"/>
    </row>
    <row r="1176" spans="2:21" s="84" customFormat="1" ht="15.75" customHeight="1">
      <c r="B1176" s="85"/>
      <c r="M1176" s="86"/>
      <c r="P1176" s="87"/>
      <c r="Q1176" s="86"/>
      <c r="S1176" s="97"/>
      <c r="T1176" s="86"/>
      <c r="U1176" s="86"/>
    </row>
    <row r="1177" spans="2:21" s="84" customFormat="1" ht="15.75" customHeight="1">
      <c r="B1177" s="85"/>
      <c r="M1177" s="86"/>
      <c r="P1177" s="87"/>
      <c r="Q1177" s="86"/>
      <c r="S1177" s="97"/>
      <c r="T1177" s="86"/>
      <c r="U1177" s="86"/>
    </row>
    <row r="1178" spans="2:21" s="84" customFormat="1" ht="15.75" customHeight="1">
      <c r="B1178" s="85"/>
      <c r="M1178" s="86"/>
      <c r="P1178" s="87"/>
      <c r="Q1178" s="86"/>
      <c r="S1178" s="97"/>
      <c r="T1178" s="86"/>
      <c r="U1178" s="86"/>
    </row>
    <row r="1179" spans="2:21" s="84" customFormat="1" ht="15.75" customHeight="1">
      <c r="B1179" s="85"/>
      <c r="M1179" s="86"/>
      <c r="P1179" s="87"/>
      <c r="Q1179" s="86"/>
      <c r="S1179" s="97"/>
      <c r="T1179" s="86"/>
      <c r="U1179" s="86"/>
    </row>
    <row r="1180" spans="2:21" s="84" customFormat="1" ht="15.75" customHeight="1">
      <c r="B1180" s="85"/>
      <c r="M1180" s="86"/>
      <c r="P1180" s="87"/>
      <c r="Q1180" s="86"/>
      <c r="S1180" s="97"/>
      <c r="T1180" s="86"/>
      <c r="U1180" s="86"/>
    </row>
    <row r="1181" spans="2:21" s="84" customFormat="1" ht="15.75" customHeight="1">
      <c r="B1181" s="85"/>
      <c r="M1181" s="86"/>
      <c r="P1181" s="87"/>
      <c r="Q1181" s="86"/>
      <c r="S1181" s="97"/>
      <c r="T1181" s="86"/>
      <c r="U1181" s="86"/>
    </row>
    <row r="1182" spans="2:21" s="84" customFormat="1" ht="15.75" customHeight="1">
      <c r="B1182" s="85"/>
      <c r="M1182" s="86"/>
      <c r="P1182" s="87"/>
      <c r="Q1182" s="86"/>
      <c r="S1182" s="97"/>
      <c r="T1182" s="86"/>
      <c r="U1182" s="86"/>
    </row>
    <row r="1183" spans="2:21" s="84" customFormat="1" ht="15.75" customHeight="1">
      <c r="B1183" s="85"/>
      <c r="M1183" s="86"/>
      <c r="P1183" s="87"/>
      <c r="Q1183" s="86"/>
      <c r="S1183" s="97"/>
      <c r="T1183" s="86"/>
      <c r="U1183" s="86"/>
    </row>
    <row r="1184" spans="2:21" s="84" customFormat="1" ht="15.75" customHeight="1">
      <c r="B1184" s="85"/>
      <c r="M1184" s="86"/>
      <c r="P1184" s="87"/>
      <c r="Q1184" s="86"/>
      <c r="S1184" s="97"/>
      <c r="T1184" s="86"/>
      <c r="U1184" s="86"/>
    </row>
    <row r="1185" spans="2:21" s="84" customFormat="1" ht="15.75" customHeight="1">
      <c r="B1185" s="85"/>
      <c r="M1185" s="86"/>
      <c r="P1185" s="87"/>
      <c r="Q1185" s="86"/>
      <c r="S1185" s="97"/>
      <c r="T1185" s="86"/>
      <c r="U1185" s="86"/>
    </row>
    <row r="1186" spans="2:21" s="84" customFormat="1" ht="15.75" customHeight="1">
      <c r="B1186" s="85"/>
      <c r="M1186" s="86"/>
      <c r="P1186" s="87"/>
      <c r="Q1186" s="86"/>
      <c r="S1186" s="97"/>
      <c r="T1186" s="86"/>
      <c r="U1186" s="86"/>
    </row>
    <row r="1187" spans="2:21" s="84" customFormat="1" ht="15.75" customHeight="1">
      <c r="B1187" s="85"/>
      <c r="M1187" s="86"/>
      <c r="P1187" s="87"/>
      <c r="Q1187" s="86"/>
      <c r="S1187" s="97"/>
      <c r="T1187" s="86"/>
      <c r="U1187" s="86"/>
    </row>
    <row r="1188" spans="2:21" s="84" customFormat="1" ht="15.75" customHeight="1">
      <c r="B1188" s="85"/>
      <c r="M1188" s="86"/>
      <c r="P1188" s="87"/>
      <c r="Q1188" s="86"/>
      <c r="S1188" s="97"/>
      <c r="T1188" s="86"/>
      <c r="U1188" s="86"/>
    </row>
    <row r="1189" spans="2:21" s="84" customFormat="1" ht="15.75" customHeight="1">
      <c r="B1189" s="85"/>
      <c r="M1189" s="86"/>
      <c r="P1189" s="87"/>
      <c r="Q1189" s="86"/>
      <c r="S1189" s="97"/>
      <c r="T1189" s="86"/>
      <c r="U1189" s="86"/>
    </row>
    <row r="1190" spans="2:21" s="84" customFormat="1" ht="15.75" customHeight="1">
      <c r="B1190" s="85"/>
      <c r="M1190" s="86"/>
      <c r="P1190" s="87"/>
      <c r="Q1190" s="86"/>
      <c r="S1190" s="97"/>
      <c r="T1190" s="86"/>
      <c r="U1190" s="86"/>
    </row>
    <row r="1191" spans="2:21" s="84" customFormat="1" ht="15.75" customHeight="1">
      <c r="B1191" s="85"/>
      <c r="M1191" s="86"/>
      <c r="P1191" s="87"/>
      <c r="Q1191" s="86"/>
      <c r="S1191" s="97"/>
      <c r="T1191" s="86"/>
      <c r="U1191" s="86"/>
    </row>
    <row r="1192" spans="2:21" s="84" customFormat="1" ht="15.75" customHeight="1">
      <c r="B1192" s="85"/>
      <c r="M1192" s="86"/>
      <c r="P1192" s="87"/>
      <c r="Q1192" s="86"/>
      <c r="S1192" s="97"/>
      <c r="T1192" s="86"/>
      <c r="U1192" s="86"/>
    </row>
    <row r="1193" spans="2:21" s="84" customFormat="1" ht="15.75" customHeight="1">
      <c r="B1193" s="85"/>
      <c r="M1193" s="86"/>
      <c r="P1193" s="87"/>
      <c r="Q1193" s="86"/>
      <c r="S1193" s="97"/>
      <c r="T1193" s="86"/>
      <c r="U1193" s="86"/>
    </row>
    <row r="1194" spans="2:21" s="84" customFormat="1" ht="15.75" customHeight="1">
      <c r="B1194" s="85"/>
      <c r="M1194" s="86"/>
      <c r="P1194" s="87"/>
      <c r="Q1194" s="86"/>
      <c r="S1194" s="97"/>
      <c r="T1194" s="86"/>
      <c r="U1194" s="86"/>
    </row>
    <row r="1195" spans="2:21" s="84" customFormat="1" ht="15.75" customHeight="1">
      <c r="B1195" s="85"/>
      <c r="M1195" s="86"/>
      <c r="P1195" s="87"/>
      <c r="Q1195" s="86"/>
      <c r="S1195" s="97"/>
      <c r="T1195" s="86"/>
      <c r="U1195" s="86"/>
    </row>
    <row r="1196" spans="2:21" s="84" customFormat="1" ht="15.75" customHeight="1">
      <c r="B1196" s="85"/>
      <c r="M1196" s="86"/>
      <c r="P1196" s="87"/>
      <c r="Q1196" s="86"/>
      <c r="S1196" s="97"/>
      <c r="T1196" s="86"/>
      <c r="U1196" s="86"/>
    </row>
    <row r="1197" spans="2:21" s="84" customFormat="1" ht="15.75" customHeight="1">
      <c r="B1197" s="85"/>
      <c r="M1197" s="86"/>
      <c r="P1197" s="87"/>
      <c r="Q1197" s="86"/>
      <c r="S1197" s="97"/>
      <c r="T1197" s="86"/>
      <c r="U1197" s="86"/>
    </row>
    <row r="1198" spans="2:21" s="84" customFormat="1" ht="15.75" customHeight="1">
      <c r="B1198" s="85"/>
      <c r="M1198" s="86"/>
      <c r="P1198" s="87"/>
      <c r="Q1198" s="86"/>
      <c r="S1198" s="97"/>
      <c r="T1198" s="86"/>
      <c r="U1198" s="86"/>
    </row>
    <row r="1199" spans="2:21" s="84" customFormat="1" ht="15.75" customHeight="1">
      <c r="B1199" s="85"/>
      <c r="M1199" s="86"/>
      <c r="P1199" s="87"/>
      <c r="Q1199" s="86"/>
      <c r="S1199" s="97"/>
      <c r="T1199" s="86"/>
      <c r="U1199" s="86"/>
    </row>
    <row r="1200" spans="2:21" s="84" customFormat="1" ht="15.75" customHeight="1">
      <c r="B1200" s="85"/>
      <c r="M1200" s="86"/>
      <c r="P1200" s="87"/>
      <c r="Q1200" s="86"/>
      <c r="S1200" s="97"/>
      <c r="T1200" s="86"/>
      <c r="U1200" s="86"/>
    </row>
    <row r="1201" spans="2:21" s="84" customFormat="1" ht="15.75" customHeight="1">
      <c r="B1201" s="85"/>
      <c r="M1201" s="86"/>
      <c r="P1201" s="87"/>
      <c r="Q1201" s="86"/>
      <c r="S1201" s="97"/>
      <c r="T1201" s="86"/>
      <c r="U1201" s="86"/>
    </row>
    <row r="1202" spans="2:21" s="84" customFormat="1" ht="15.75" customHeight="1">
      <c r="B1202" s="85"/>
      <c r="M1202" s="86"/>
      <c r="P1202" s="87"/>
      <c r="Q1202" s="86"/>
      <c r="S1202" s="97"/>
      <c r="T1202" s="86"/>
      <c r="U1202" s="86"/>
    </row>
    <row r="1203" spans="2:21" s="84" customFormat="1" ht="15.75" customHeight="1">
      <c r="B1203" s="85"/>
      <c r="M1203" s="86"/>
      <c r="P1203" s="87"/>
      <c r="Q1203" s="86"/>
      <c r="S1203" s="97"/>
      <c r="T1203" s="86"/>
      <c r="U1203" s="86"/>
    </row>
    <row r="1204" spans="2:21" s="84" customFormat="1" ht="15.75" customHeight="1">
      <c r="B1204" s="85"/>
      <c r="M1204" s="86"/>
      <c r="P1204" s="87"/>
      <c r="Q1204" s="86"/>
      <c r="S1204" s="97"/>
      <c r="T1204" s="86"/>
      <c r="U1204" s="86"/>
    </row>
    <row r="1205" spans="2:21" s="84" customFormat="1" ht="15.75" customHeight="1">
      <c r="B1205" s="85"/>
      <c r="M1205" s="86"/>
      <c r="P1205" s="87"/>
      <c r="Q1205" s="86"/>
      <c r="S1205" s="97"/>
      <c r="T1205" s="86"/>
      <c r="U1205" s="86"/>
    </row>
    <row r="1206" spans="2:21" s="84" customFormat="1" ht="15.75" customHeight="1">
      <c r="B1206" s="85"/>
      <c r="M1206" s="86"/>
      <c r="P1206" s="87"/>
      <c r="Q1206" s="86"/>
      <c r="S1206" s="97"/>
      <c r="T1206" s="86"/>
      <c r="U1206" s="86"/>
    </row>
    <row r="1207" spans="2:21" s="84" customFormat="1" ht="15.75" customHeight="1">
      <c r="B1207" s="85"/>
      <c r="M1207" s="86"/>
      <c r="P1207" s="87"/>
      <c r="Q1207" s="86"/>
      <c r="S1207" s="97"/>
      <c r="T1207" s="86"/>
      <c r="U1207" s="86"/>
    </row>
    <row r="1208" spans="2:21" s="84" customFormat="1" ht="15.75" customHeight="1">
      <c r="B1208" s="85"/>
      <c r="M1208" s="86"/>
      <c r="P1208" s="87"/>
      <c r="Q1208" s="86"/>
      <c r="S1208" s="97"/>
      <c r="T1208" s="86"/>
      <c r="U1208" s="86"/>
    </row>
    <row r="1209" spans="2:21" s="84" customFormat="1" ht="15.75" customHeight="1">
      <c r="B1209" s="85"/>
      <c r="M1209" s="86"/>
      <c r="P1209" s="87"/>
      <c r="Q1209" s="86"/>
      <c r="S1209" s="97"/>
      <c r="T1209" s="86"/>
      <c r="U1209" s="86"/>
    </row>
    <row r="1210" spans="2:21" s="84" customFormat="1" ht="15.75" customHeight="1">
      <c r="B1210" s="85"/>
      <c r="M1210" s="86"/>
      <c r="P1210" s="87"/>
      <c r="Q1210" s="86"/>
      <c r="S1210" s="97"/>
      <c r="T1210" s="86"/>
      <c r="U1210" s="86"/>
    </row>
    <row r="1211" spans="2:21" s="84" customFormat="1" ht="15.75" customHeight="1">
      <c r="B1211" s="85"/>
      <c r="M1211" s="86"/>
      <c r="P1211" s="87"/>
      <c r="Q1211" s="86"/>
      <c r="S1211" s="97"/>
      <c r="T1211" s="86"/>
      <c r="U1211" s="86"/>
    </row>
    <row r="1212" spans="2:21" s="84" customFormat="1" ht="15.75" customHeight="1">
      <c r="B1212" s="85"/>
      <c r="M1212" s="86"/>
      <c r="P1212" s="87"/>
      <c r="Q1212" s="86"/>
      <c r="S1212" s="97"/>
      <c r="T1212" s="86"/>
      <c r="U1212" s="86"/>
    </row>
    <row r="1213" spans="2:21" s="84" customFormat="1" ht="15.75" customHeight="1">
      <c r="B1213" s="85"/>
      <c r="M1213" s="86"/>
      <c r="P1213" s="87"/>
      <c r="Q1213" s="86"/>
      <c r="S1213" s="97"/>
      <c r="T1213" s="86"/>
      <c r="U1213" s="86"/>
    </row>
    <row r="1214" spans="2:21" s="84" customFormat="1" ht="15.75" customHeight="1">
      <c r="B1214" s="85"/>
      <c r="M1214" s="86"/>
      <c r="P1214" s="87"/>
      <c r="Q1214" s="86"/>
      <c r="S1214" s="97"/>
      <c r="T1214" s="86"/>
      <c r="U1214" s="86"/>
    </row>
    <row r="1215" spans="2:21" s="84" customFormat="1" ht="15.75" customHeight="1">
      <c r="B1215" s="85"/>
      <c r="M1215" s="86"/>
      <c r="P1215" s="87"/>
      <c r="Q1215" s="86"/>
      <c r="S1215" s="97"/>
      <c r="T1215" s="86"/>
      <c r="U1215" s="86"/>
    </row>
    <row r="1216" spans="2:21" s="84" customFormat="1" ht="15.75" customHeight="1">
      <c r="B1216" s="85"/>
      <c r="M1216" s="86"/>
      <c r="P1216" s="87"/>
      <c r="Q1216" s="86"/>
      <c r="S1216" s="97"/>
      <c r="T1216" s="86"/>
      <c r="U1216" s="86"/>
    </row>
    <row r="1217" spans="2:21" s="84" customFormat="1" ht="15.75" customHeight="1">
      <c r="B1217" s="85"/>
      <c r="M1217" s="86"/>
      <c r="P1217" s="87"/>
      <c r="Q1217" s="86"/>
      <c r="S1217" s="97"/>
      <c r="T1217" s="86"/>
      <c r="U1217" s="86"/>
    </row>
    <row r="1218" spans="2:21" s="84" customFormat="1" ht="15.75" customHeight="1">
      <c r="B1218" s="85"/>
      <c r="M1218" s="86"/>
      <c r="P1218" s="87"/>
      <c r="Q1218" s="86"/>
      <c r="S1218" s="97"/>
      <c r="T1218" s="86"/>
      <c r="U1218" s="86"/>
    </row>
    <row r="1219" spans="2:21" s="84" customFormat="1" ht="15.75" customHeight="1">
      <c r="B1219" s="85"/>
      <c r="M1219" s="86"/>
      <c r="P1219" s="87"/>
      <c r="Q1219" s="86"/>
      <c r="S1219" s="97"/>
      <c r="T1219" s="86"/>
      <c r="U1219" s="86"/>
    </row>
    <row r="1220" spans="2:21" s="84" customFormat="1" ht="15.75" customHeight="1">
      <c r="B1220" s="85"/>
      <c r="M1220" s="86"/>
      <c r="P1220" s="87"/>
      <c r="Q1220" s="86"/>
      <c r="S1220" s="97"/>
      <c r="T1220" s="86"/>
      <c r="U1220" s="86"/>
    </row>
    <row r="1221" spans="2:21" s="84" customFormat="1" ht="15.75" customHeight="1">
      <c r="B1221" s="85"/>
      <c r="M1221" s="86"/>
      <c r="P1221" s="87"/>
      <c r="Q1221" s="86"/>
      <c r="S1221" s="97"/>
      <c r="T1221" s="86"/>
      <c r="U1221" s="86"/>
    </row>
    <row r="1222" spans="2:21" s="84" customFormat="1" ht="15.75" customHeight="1">
      <c r="B1222" s="85"/>
      <c r="M1222" s="86"/>
      <c r="P1222" s="87"/>
      <c r="Q1222" s="86"/>
      <c r="S1222" s="97"/>
      <c r="T1222" s="86"/>
      <c r="U1222" s="86"/>
    </row>
    <row r="1223" spans="2:21" s="84" customFormat="1" ht="15.75" customHeight="1">
      <c r="B1223" s="85"/>
      <c r="M1223" s="86"/>
      <c r="P1223" s="87"/>
      <c r="Q1223" s="86"/>
      <c r="S1223" s="97"/>
      <c r="T1223" s="86"/>
      <c r="U1223" s="86"/>
    </row>
    <row r="1224" spans="2:21" s="84" customFormat="1" ht="15.75" customHeight="1">
      <c r="B1224" s="85"/>
      <c r="M1224" s="86"/>
      <c r="P1224" s="87"/>
      <c r="Q1224" s="86"/>
      <c r="S1224" s="97"/>
      <c r="T1224" s="86"/>
      <c r="U1224" s="86"/>
    </row>
    <row r="1225" spans="2:21" s="84" customFormat="1" ht="15.75" customHeight="1">
      <c r="B1225" s="85"/>
      <c r="M1225" s="86"/>
      <c r="P1225" s="87"/>
      <c r="Q1225" s="86"/>
      <c r="S1225" s="97"/>
      <c r="T1225" s="86"/>
      <c r="U1225" s="86"/>
    </row>
    <row r="1226" spans="2:21" s="84" customFormat="1" ht="15.75" customHeight="1">
      <c r="B1226" s="85"/>
      <c r="M1226" s="86"/>
      <c r="P1226" s="87"/>
      <c r="Q1226" s="86"/>
      <c r="S1226" s="97"/>
      <c r="T1226" s="86"/>
      <c r="U1226" s="86"/>
    </row>
    <row r="1227" spans="2:21" s="84" customFormat="1" ht="15.75" customHeight="1">
      <c r="B1227" s="85"/>
      <c r="M1227" s="86"/>
      <c r="P1227" s="87"/>
      <c r="Q1227" s="86"/>
      <c r="S1227" s="97"/>
      <c r="T1227" s="86"/>
      <c r="U1227" s="86"/>
    </row>
    <row r="1228" spans="2:21" s="84" customFormat="1" ht="15.75" customHeight="1">
      <c r="B1228" s="85"/>
      <c r="M1228" s="86"/>
      <c r="P1228" s="87"/>
      <c r="Q1228" s="86"/>
      <c r="S1228" s="97"/>
      <c r="T1228" s="86"/>
      <c r="U1228" s="86"/>
    </row>
    <row r="1229" spans="2:21" s="84" customFormat="1" ht="15.75" customHeight="1">
      <c r="B1229" s="85"/>
      <c r="M1229" s="86"/>
      <c r="P1229" s="87"/>
      <c r="Q1229" s="86"/>
      <c r="S1229" s="97"/>
      <c r="T1229" s="86"/>
      <c r="U1229" s="86"/>
    </row>
    <row r="1230" spans="2:21" s="84" customFormat="1" ht="15.75" customHeight="1">
      <c r="B1230" s="85"/>
      <c r="M1230" s="86"/>
      <c r="P1230" s="87"/>
      <c r="Q1230" s="86"/>
      <c r="S1230" s="97"/>
      <c r="T1230" s="86"/>
      <c r="U1230" s="86"/>
    </row>
    <row r="1231" spans="2:21" s="84" customFormat="1" ht="15.75" customHeight="1">
      <c r="B1231" s="85"/>
      <c r="M1231" s="86"/>
      <c r="P1231" s="87"/>
      <c r="Q1231" s="86"/>
      <c r="S1231" s="97"/>
      <c r="T1231" s="86"/>
      <c r="U1231" s="86"/>
    </row>
    <row r="1232" spans="2:21" s="84" customFormat="1" ht="15.75" customHeight="1">
      <c r="B1232" s="85"/>
      <c r="M1232" s="86"/>
      <c r="P1232" s="87"/>
      <c r="Q1232" s="86"/>
      <c r="S1232" s="97"/>
      <c r="T1232" s="86"/>
      <c r="U1232" s="86"/>
    </row>
    <row r="1233" spans="2:21" s="84" customFormat="1" ht="15.75" customHeight="1">
      <c r="B1233" s="85"/>
      <c r="M1233" s="86"/>
      <c r="P1233" s="87"/>
      <c r="Q1233" s="86"/>
      <c r="S1233" s="97"/>
      <c r="T1233" s="86"/>
      <c r="U1233" s="86"/>
    </row>
    <row r="1234" spans="2:21" s="84" customFormat="1" ht="15.75" customHeight="1">
      <c r="B1234" s="85"/>
      <c r="M1234" s="86"/>
      <c r="P1234" s="87"/>
      <c r="Q1234" s="86"/>
      <c r="S1234" s="97"/>
      <c r="T1234" s="86"/>
      <c r="U1234" s="86"/>
    </row>
    <row r="1235" spans="2:21" s="84" customFormat="1" ht="15.75" customHeight="1">
      <c r="B1235" s="85"/>
      <c r="M1235" s="86"/>
      <c r="P1235" s="87"/>
      <c r="Q1235" s="86"/>
      <c r="S1235" s="97"/>
      <c r="T1235" s="86"/>
      <c r="U1235" s="86"/>
    </row>
    <row r="1236" spans="2:21" s="84" customFormat="1" ht="15.75" customHeight="1">
      <c r="B1236" s="85"/>
      <c r="M1236" s="86"/>
      <c r="P1236" s="87"/>
      <c r="Q1236" s="86"/>
      <c r="S1236" s="97"/>
      <c r="T1236" s="86"/>
      <c r="U1236" s="86"/>
    </row>
    <row r="1237" spans="2:21" s="84" customFormat="1" ht="15.75" customHeight="1">
      <c r="B1237" s="85"/>
      <c r="M1237" s="86"/>
      <c r="P1237" s="87"/>
      <c r="Q1237" s="86"/>
      <c r="S1237" s="97"/>
      <c r="T1237" s="86"/>
      <c r="U1237" s="86"/>
    </row>
    <row r="1238" spans="2:21" s="84" customFormat="1" ht="15.75" customHeight="1">
      <c r="B1238" s="85"/>
      <c r="M1238" s="86"/>
      <c r="P1238" s="87"/>
      <c r="Q1238" s="86"/>
      <c r="S1238" s="97"/>
      <c r="T1238" s="86"/>
      <c r="U1238" s="86"/>
    </row>
    <row r="1239" spans="2:21" s="84" customFormat="1" ht="15.75" customHeight="1">
      <c r="B1239" s="85"/>
      <c r="M1239" s="86"/>
      <c r="P1239" s="87"/>
      <c r="Q1239" s="86"/>
      <c r="S1239" s="97"/>
      <c r="T1239" s="86"/>
      <c r="U1239" s="86"/>
    </row>
    <row r="1240" spans="2:21" s="84" customFormat="1" ht="15.75" customHeight="1">
      <c r="B1240" s="85"/>
      <c r="M1240" s="86"/>
      <c r="P1240" s="87"/>
      <c r="Q1240" s="86"/>
      <c r="S1240" s="97"/>
      <c r="T1240" s="86"/>
      <c r="U1240" s="86"/>
    </row>
    <row r="1241" spans="2:21" s="84" customFormat="1" ht="15.75" customHeight="1">
      <c r="B1241" s="85"/>
      <c r="M1241" s="86"/>
      <c r="P1241" s="87"/>
      <c r="Q1241" s="86"/>
      <c r="S1241" s="97"/>
      <c r="T1241" s="86"/>
      <c r="U1241" s="86"/>
    </row>
    <row r="1242" spans="2:21" s="84" customFormat="1" ht="15.75" customHeight="1">
      <c r="B1242" s="85"/>
      <c r="M1242" s="86"/>
      <c r="P1242" s="87"/>
      <c r="Q1242" s="86"/>
      <c r="S1242" s="97"/>
      <c r="T1242" s="86"/>
      <c r="U1242" s="86"/>
    </row>
    <row r="1243" spans="2:21" s="84" customFormat="1" ht="15.75" customHeight="1">
      <c r="B1243" s="85"/>
      <c r="M1243" s="86"/>
      <c r="P1243" s="87"/>
      <c r="Q1243" s="86"/>
      <c r="S1243" s="97"/>
      <c r="T1243" s="86"/>
      <c r="U1243" s="86"/>
    </row>
    <row r="1244" spans="2:21" s="84" customFormat="1" ht="15.75" customHeight="1">
      <c r="B1244" s="85"/>
      <c r="M1244" s="86"/>
      <c r="P1244" s="87"/>
      <c r="Q1244" s="86"/>
      <c r="S1244" s="97"/>
      <c r="T1244" s="86"/>
      <c r="U1244" s="86"/>
    </row>
    <row r="1245" spans="2:21" s="84" customFormat="1" ht="15.75" customHeight="1">
      <c r="B1245" s="85"/>
      <c r="M1245" s="86"/>
      <c r="P1245" s="87"/>
      <c r="Q1245" s="86"/>
      <c r="S1245" s="97"/>
      <c r="T1245" s="86"/>
      <c r="U1245" s="86"/>
    </row>
    <row r="1246" spans="2:21" s="84" customFormat="1" ht="15.75" customHeight="1">
      <c r="B1246" s="85"/>
      <c r="M1246" s="86"/>
      <c r="P1246" s="87"/>
      <c r="Q1246" s="86"/>
      <c r="S1246" s="97"/>
      <c r="T1246" s="86"/>
      <c r="U1246" s="86"/>
    </row>
    <row r="1247" spans="2:21" s="84" customFormat="1" ht="15.75" customHeight="1">
      <c r="B1247" s="85"/>
      <c r="M1247" s="86"/>
      <c r="P1247" s="87"/>
      <c r="Q1247" s="86"/>
      <c r="S1247" s="97"/>
      <c r="T1247" s="86"/>
      <c r="U1247" s="86"/>
    </row>
    <row r="1248" spans="2:21" s="84" customFormat="1" ht="15.75" customHeight="1">
      <c r="B1248" s="85"/>
      <c r="M1248" s="86"/>
      <c r="P1248" s="87"/>
      <c r="Q1248" s="86"/>
      <c r="S1248" s="97"/>
      <c r="T1248" s="86"/>
      <c r="U1248" s="86"/>
    </row>
    <row r="1249" spans="2:21" s="84" customFormat="1" ht="15.75" customHeight="1">
      <c r="B1249" s="85"/>
      <c r="M1249" s="86"/>
      <c r="P1249" s="87"/>
      <c r="Q1249" s="86"/>
      <c r="S1249" s="97"/>
      <c r="T1249" s="86"/>
      <c r="U1249" s="86"/>
    </row>
    <row r="1250" spans="2:21" s="84" customFormat="1" ht="15.75" customHeight="1">
      <c r="B1250" s="85"/>
      <c r="M1250" s="86"/>
      <c r="P1250" s="87"/>
      <c r="Q1250" s="86"/>
      <c r="S1250" s="97"/>
      <c r="T1250" s="86"/>
      <c r="U1250" s="86"/>
    </row>
    <row r="1251" spans="2:21" s="84" customFormat="1" ht="15.75" customHeight="1">
      <c r="B1251" s="85"/>
      <c r="M1251" s="86"/>
      <c r="P1251" s="87"/>
      <c r="Q1251" s="86"/>
      <c r="S1251" s="97"/>
      <c r="T1251" s="86"/>
      <c r="U1251" s="86"/>
    </row>
    <row r="1252" spans="2:21" s="84" customFormat="1" ht="15.75" customHeight="1">
      <c r="B1252" s="85"/>
      <c r="M1252" s="86"/>
      <c r="P1252" s="87"/>
      <c r="Q1252" s="86"/>
      <c r="S1252" s="97"/>
      <c r="T1252" s="86"/>
      <c r="U1252" s="86"/>
    </row>
    <row r="1253" spans="2:21" s="84" customFormat="1" ht="15.75" customHeight="1">
      <c r="B1253" s="85"/>
      <c r="M1253" s="86"/>
      <c r="P1253" s="87"/>
      <c r="Q1253" s="86"/>
      <c r="S1253" s="97"/>
      <c r="T1253" s="86"/>
      <c r="U1253" s="86"/>
    </row>
    <row r="1254" spans="2:21" s="84" customFormat="1" ht="15.75" customHeight="1">
      <c r="B1254" s="85"/>
      <c r="M1254" s="86"/>
      <c r="P1254" s="87"/>
      <c r="Q1254" s="86"/>
      <c r="S1254" s="97"/>
      <c r="T1254" s="86"/>
      <c r="U1254" s="86"/>
    </row>
    <row r="1255" spans="2:21" s="84" customFormat="1" ht="15.75" customHeight="1">
      <c r="B1255" s="85"/>
      <c r="M1255" s="86"/>
      <c r="P1255" s="87"/>
      <c r="Q1255" s="86"/>
      <c r="S1255" s="97"/>
      <c r="T1255" s="86"/>
      <c r="U1255" s="86"/>
    </row>
    <row r="1256" spans="2:21" s="84" customFormat="1" ht="15.75" customHeight="1">
      <c r="B1256" s="85"/>
      <c r="M1256" s="86"/>
      <c r="P1256" s="87"/>
      <c r="Q1256" s="86"/>
      <c r="S1256" s="97"/>
      <c r="T1256" s="86"/>
      <c r="U1256" s="86"/>
    </row>
    <row r="1257" spans="2:21" s="84" customFormat="1" ht="15.75" customHeight="1">
      <c r="B1257" s="85"/>
      <c r="M1257" s="86"/>
      <c r="P1257" s="87"/>
      <c r="Q1257" s="86"/>
      <c r="S1257" s="97"/>
      <c r="T1257" s="86"/>
      <c r="U1257" s="86"/>
    </row>
    <row r="1258" spans="2:21" s="84" customFormat="1" ht="15.75" customHeight="1">
      <c r="B1258" s="85"/>
      <c r="M1258" s="86"/>
      <c r="P1258" s="87"/>
      <c r="Q1258" s="86"/>
      <c r="S1258" s="97"/>
      <c r="T1258" s="86"/>
      <c r="U1258" s="86"/>
    </row>
    <row r="1259" spans="2:21" s="84" customFormat="1" ht="15.75" customHeight="1">
      <c r="B1259" s="85"/>
      <c r="M1259" s="86"/>
      <c r="P1259" s="87"/>
      <c r="Q1259" s="86"/>
      <c r="S1259" s="97"/>
      <c r="T1259" s="86"/>
      <c r="U1259" s="86"/>
    </row>
    <row r="1260" spans="2:21" s="84" customFormat="1" ht="15.75" customHeight="1">
      <c r="B1260" s="85"/>
      <c r="M1260" s="86"/>
      <c r="P1260" s="87"/>
      <c r="Q1260" s="86"/>
      <c r="S1260" s="97"/>
      <c r="T1260" s="86"/>
      <c r="U1260" s="86"/>
    </row>
    <row r="1261" spans="2:21" s="84" customFormat="1" ht="15.75" customHeight="1">
      <c r="B1261" s="85"/>
      <c r="M1261" s="86"/>
      <c r="P1261" s="87"/>
      <c r="Q1261" s="86"/>
      <c r="S1261" s="97"/>
      <c r="T1261" s="86"/>
      <c r="U1261" s="86"/>
    </row>
    <row r="1262" spans="2:21" s="84" customFormat="1" ht="15.75" customHeight="1">
      <c r="B1262" s="85"/>
      <c r="M1262" s="86"/>
      <c r="P1262" s="87"/>
      <c r="Q1262" s="86"/>
      <c r="S1262" s="97"/>
      <c r="T1262" s="86"/>
      <c r="U1262" s="86"/>
    </row>
    <row r="1263" spans="2:21" s="84" customFormat="1" ht="15.75" customHeight="1">
      <c r="B1263" s="85"/>
      <c r="M1263" s="86"/>
      <c r="P1263" s="87"/>
      <c r="Q1263" s="86"/>
      <c r="S1263" s="97"/>
      <c r="T1263" s="86"/>
      <c r="U1263" s="86"/>
    </row>
    <row r="1264" spans="2:21" s="84" customFormat="1" ht="15.75" customHeight="1">
      <c r="B1264" s="85"/>
      <c r="M1264" s="86"/>
      <c r="P1264" s="87"/>
      <c r="Q1264" s="86"/>
      <c r="S1264" s="97"/>
      <c r="T1264" s="86"/>
      <c r="U1264" s="86"/>
    </row>
    <row r="1265" spans="2:21" s="84" customFormat="1" ht="15.75" customHeight="1">
      <c r="B1265" s="85"/>
      <c r="M1265" s="86"/>
      <c r="P1265" s="87"/>
      <c r="Q1265" s="86"/>
      <c r="S1265" s="97"/>
      <c r="T1265" s="86"/>
      <c r="U1265" s="86"/>
    </row>
    <row r="1266" spans="2:21" s="84" customFormat="1" ht="15.75" customHeight="1">
      <c r="B1266" s="85"/>
      <c r="M1266" s="86"/>
      <c r="P1266" s="87"/>
      <c r="Q1266" s="86"/>
      <c r="S1266" s="97"/>
      <c r="T1266" s="86"/>
      <c r="U1266" s="86"/>
    </row>
    <row r="1267" spans="2:21" s="84" customFormat="1" ht="15.75" customHeight="1">
      <c r="B1267" s="85"/>
      <c r="M1267" s="86"/>
      <c r="P1267" s="87"/>
      <c r="Q1267" s="86"/>
      <c r="S1267" s="97"/>
      <c r="T1267" s="86"/>
      <c r="U1267" s="86"/>
    </row>
    <row r="1268" spans="2:21" s="84" customFormat="1" ht="15.75" customHeight="1">
      <c r="B1268" s="85"/>
      <c r="M1268" s="86"/>
      <c r="P1268" s="87"/>
      <c r="Q1268" s="86"/>
      <c r="S1268" s="97"/>
      <c r="T1268" s="86"/>
      <c r="U1268" s="86"/>
    </row>
    <row r="1269" spans="2:21" s="84" customFormat="1" ht="15.75" customHeight="1">
      <c r="B1269" s="85"/>
      <c r="M1269" s="86"/>
      <c r="P1269" s="87"/>
      <c r="Q1269" s="86"/>
      <c r="S1269" s="97"/>
      <c r="T1269" s="86"/>
      <c r="U1269" s="86"/>
    </row>
    <row r="1270" spans="2:21" s="84" customFormat="1" ht="15.75" customHeight="1">
      <c r="B1270" s="85"/>
      <c r="M1270" s="86"/>
      <c r="P1270" s="87"/>
      <c r="Q1270" s="86"/>
      <c r="S1270" s="97"/>
      <c r="T1270" s="86"/>
      <c r="U1270" s="86"/>
    </row>
    <row r="1271" spans="2:21" s="84" customFormat="1" ht="15.75" customHeight="1">
      <c r="B1271" s="85"/>
      <c r="M1271" s="86"/>
      <c r="P1271" s="87"/>
      <c r="Q1271" s="86"/>
      <c r="S1271" s="97"/>
      <c r="T1271" s="86"/>
      <c r="U1271" s="86"/>
    </row>
    <row r="1272" spans="2:21" s="84" customFormat="1" ht="15.75" customHeight="1">
      <c r="B1272" s="85"/>
      <c r="M1272" s="86"/>
      <c r="P1272" s="87"/>
      <c r="Q1272" s="86"/>
      <c r="S1272" s="97"/>
      <c r="T1272" s="86"/>
      <c r="U1272" s="86"/>
    </row>
    <row r="1273" spans="2:21" s="84" customFormat="1" ht="15.75" customHeight="1">
      <c r="B1273" s="85"/>
      <c r="M1273" s="86"/>
      <c r="P1273" s="87"/>
      <c r="Q1273" s="86"/>
      <c r="S1273" s="97"/>
      <c r="T1273" s="86"/>
      <c r="U1273" s="86"/>
    </row>
    <row r="1274" spans="2:21" s="84" customFormat="1" ht="15.75" customHeight="1">
      <c r="B1274" s="85"/>
      <c r="M1274" s="86"/>
      <c r="P1274" s="87"/>
      <c r="Q1274" s="86"/>
      <c r="S1274" s="97"/>
      <c r="T1274" s="86"/>
      <c r="U1274" s="86"/>
    </row>
    <row r="1275" spans="2:21" s="84" customFormat="1" ht="15.75" customHeight="1">
      <c r="B1275" s="85"/>
      <c r="M1275" s="86"/>
      <c r="P1275" s="87"/>
      <c r="Q1275" s="86"/>
      <c r="S1275" s="97"/>
      <c r="T1275" s="86"/>
      <c r="U1275" s="86"/>
    </row>
    <row r="1276" spans="2:21" s="84" customFormat="1" ht="15.75" customHeight="1">
      <c r="B1276" s="85"/>
      <c r="M1276" s="86"/>
      <c r="P1276" s="87"/>
      <c r="Q1276" s="86"/>
      <c r="S1276" s="97"/>
      <c r="T1276" s="86"/>
      <c r="U1276" s="86"/>
    </row>
    <row r="1277" spans="2:21" s="84" customFormat="1" ht="15.75" customHeight="1">
      <c r="B1277" s="85"/>
      <c r="M1277" s="86"/>
      <c r="P1277" s="87"/>
      <c r="Q1277" s="86"/>
      <c r="S1277" s="97"/>
      <c r="T1277" s="86"/>
      <c r="U1277" s="86"/>
    </row>
    <row r="1278" spans="2:21" s="84" customFormat="1" ht="15.75" customHeight="1">
      <c r="B1278" s="85"/>
      <c r="M1278" s="86"/>
      <c r="P1278" s="87"/>
      <c r="Q1278" s="86"/>
      <c r="S1278" s="97"/>
      <c r="T1278" s="86"/>
      <c r="U1278" s="86"/>
    </row>
    <row r="1279" spans="2:21" s="84" customFormat="1" ht="15.75" customHeight="1">
      <c r="B1279" s="85"/>
      <c r="M1279" s="86"/>
      <c r="P1279" s="87"/>
      <c r="Q1279" s="86"/>
      <c r="S1279" s="97"/>
      <c r="T1279" s="86"/>
      <c r="U1279" s="86"/>
    </row>
    <row r="1280" spans="2:21" s="84" customFormat="1" ht="15.75" customHeight="1">
      <c r="B1280" s="85"/>
      <c r="M1280" s="86"/>
      <c r="P1280" s="87"/>
      <c r="Q1280" s="86"/>
      <c r="S1280" s="97"/>
      <c r="T1280" s="86"/>
      <c r="U1280" s="86"/>
    </row>
    <row r="1281" spans="2:21" s="84" customFormat="1" ht="15.75" customHeight="1">
      <c r="B1281" s="85"/>
      <c r="M1281" s="86"/>
      <c r="P1281" s="87"/>
      <c r="Q1281" s="86"/>
      <c r="S1281" s="97"/>
      <c r="T1281" s="86"/>
      <c r="U1281" s="86"/>
    </row>
    <row r="1282" spans="2:21" s="84" customFormat="1" ht="15.75" customHeight="1">
      <c r="B1282" s="85"/>
      <c r="M1282" s="86"/>
      <c r="P1282" s="87"/>
      <c r="Q1282" s="86"/>
      <c r="S1282" s="97"/>
      <c r="T1282" s="86"/>
      <c r="U1282" s="86"/>
    </row>
    <row r="1283" spans="2:21" s="84" customFormat="1" ht="15.75" customHeight="1">
      <c r="B1283" s="85"/>
      <c r="M1283" s="86"/>
      <c r="P1283" s="87"/>
      <c r="Q1283" s="86"/>
      <c r="S1283" s="97"/>
      <c r="T1283" s="86"/>
      <c r="U1283" s="86"/>
    </row>
    <row r="1284" spans="2:21" s="84" customFormat="1" ht="15.75" customHeight="1">
      <c r="B1284" s="85"/>
      <c r="M1284" s="86"/>
      <c r="P1284" s="87"/>
      <c r="Q1284" s="86"/>
      <c r="S1284" s="97"/>
      <c r="T1284" s="86"/>
      <c r="U1284" s="86"/>
    </row>
    <row r="1285" spans="2:21" s="84" customFormat="1" ht="15.75" customHeight="1">
      <c r="B1285" s="85"/>
      <c r="M1285" s="86"/>
      <c r="P1285" s="87"/>
      <c r="Q1285" s="86"/>
      <c r="S1285" s="97"/>
      <c r="T1285" s="86"/>
      <c r="U1285" s="86"/>
    </row>
    <row r="1286" spans="2:21" s="84" customFormat="1" ht="15.75" customHeight="1">
      <c r="B1286" s="85"/>
      <c r="M1286" s="86"/>
      <c r="P1286" s="87"/>
      <c r="Q1286" s="86"/>
      <c r="S1286" s="97"/>
      <c r="T1286" s="86"/>
      <c r="U1286" s="86"/>
    </row>
    <row r="1287" spans="2:21" s="84" customFormat="1" ht="15.75" customHeight="1">
      <c r="B1287" s="85"/>
      <c r="M1287" s="86"/>
      <c r="P1287" s="87"/>
      <c r="Q1287" s="86"/>
      <c r="S1287" s="97"/>
      <c r="T1287" s="86"/>
      <c r="U1287" s="86"/>
    </row>
    <row r="1288" spans="2:21" s="84" customFormat="1" ht="15.75" customHeight="1">
      <c r="B1288" s="85"/>
      <c r="M1288" s="86"/>
      <c r="P1288" s="87"/>
      <c r="Q1288" s="86"/>
      <c r="S1288" s="97"/>
      <c r="T1288" s="86"/>
      <c r="U1288" s="86"/>
    </row>
    <row r="1289" spans="2:21" s="84" customFormat="1" ht="15.75" customHeight="1">
      <c r="B1289" s="85"/>
      <c r="M1289" s="86"/>
      <c r="P1289" s="87"/>
      <c r="Q1289" s="86"/>
      <c r="S1289" s="97"/>
      <c r="T1289" s="86"/>
      <c r="U1289" s="86"/>
    </row>
    <row r="1290" spans="2:21" s="84" customFormat="1" ht="15.75" customHeight="1">
      <c r="B1290" s="85"/>
      <c r="M1290" s="86"/>
      <c r="P1290" s="87"/>
      <c r="Q1290" s="86"/>
      <c r="S1290" s="97"/>
      <c r="T1290" s="86"/>
      <c r="U1290" s="86"/>
    </row>
    <row r="1291" spans="2:21" s="84" customFormat="1" ht="15.75" customHeight="1">
      <c r="B1291" s="85"/>
      <c r="M1291" s="86"/>
      <c r="P1291" s="87"/>
      <c r="Q1291" s="86"/>
      <c r="S1291" s="97"/>
      <c r="T1291" s="86"/>
      <c r="U1291" s="86"/>
    </row>
    <row r="1292" spans="2:21" s="84" customFormat="1" ht="15.75" customHeight="1">
      <c r="B1292" s="85"/>
      <c r="M1292" s="86"/>
      <c r="P1292" s="87"/>
      <c r="Q1292" s="86"/>
      <c r="S1292" s="97"/>
      <c r="T1292" s="86"/>
      <c r="U1292" s="86"/>
    </row>
    <row r="1293" spans="2:21" s="84" customFormat="1" ht="15.75" customHeight="1">
      <c r="B1293" s="85"/>
      <c r="M1293" s="86"/>
      <c r="P1293" s="87"/>
      <c r="Q1293" s="86"/>
      <c r="S1293" s="97"/>
      <c r="T1293" s="86"/>
      <c r="U1293" s="86"/>
    </row>
    <row r="1294" spans="2:21" s="84" customFormat="1" ht="15.75" customHeight="1">
      <c r="B1294" s="85"/>
      <c r="M1294" s="86"/>
      <c r="P1294" s="87"/>
      <c r="Q1294" s="86"/>
      <c r="S1294" s="97"/>
      <c r="T1294" s="86"/>
      <c r="U1294" s="86"/>
    </row>
    <row r="1295" spans="2:21" s="84" customFormat="1" ht="15.75" customHeight="1">
      <c r="B1295" s="85"/>
      <c r="M1295" s="86"/>
      <c r="P1295" s="87"/>
      <c r="Q1295" s="86"/>
      <c r="S1295" s="97"/>
      <c r="T1295" s="86"/>
      <c r="U1295" s="86"/>
    </row>
    <row r="1296" spans="2:21" s="84" customFormat="1" ht="15.75" customHeight="1">
      <c r="B1296" s="85"/>
      <c r="M1296" s="86"/>
      <c r="P1296" s="87"/>
      <c r="Q1296" s="86"/>
      <c r="S1296" s="97"/>
      <c r="T1296" s="86"/>
      <c r="U1296" s="86"/>
    </row>
    <row r="1297" spans="2:21" s="84" customFormat="1" ht="15.75" customHeight="1">
      <c r="B1297" s="85"/>
      <c r="M1297" s="86"/>
      <c r="P1297" s="87"/>
      <c r="Q1297" s="86"/>
      <c r="S1297" s="97"/>
      <c r="T1297" s="86"/>
      <c r="U1297" s="86"/>
    </row>
    <row r="1298" spans="2:21" s="84" customFormat="1" ht="15.75" customHeight="1">
      <c r="B1298" s="85"/>
      <c r="M1298" s="86"/>
      <c r="P1298" s="87"/>
      <c r="Q1298" s="86"/>
      <c r="S1298" s="97"/>
      <c r="T1298" s="86"/>
      <c r="U1298" s="86"/>
    </row>
    <row r="1299" spans="2:21" s="84" customFormat="1" ht="15.75" customHeight="1">
      <c r="B1299" s="85"/>
      <c r="M1299" s="86"/>
      <c r="P1299" s="87"/>
      <c r="Q1299" s="86"/>
      <c r="S1299" s="97"/>
      <c r="T1299" s="86"/>
      <c r="U1299" s="86"/>
    </row>
    <row r="1300" spans="2:21" s="84" customFormat="1" ht="15.75" customHeight="1">
      <c r="B1300" s="85"/>
      <c r="M1300" s="86"/>
      <c r="P1300" s="87"/>
      <c r="Q1300" s="86"/>
      <c r="S1300" s="97"/>
      <c r="T1300" s="86"/>
      <c r="U1300" s="86"/>
    </row>
    <row r="1301" spans="2:21" s="84" customFormat="1" ht="15.75" customHeight="1">
      <c r="B1301" s="85"/>
      <c r="M1301" s="86"/>
      <c r="P1301" s="87"/>
      <c r="Q1301" s="86"/>
      <c r="S1301" s="97"/>
      <c r="T1301" s="86"/>
      <c r="U1301" s="86"/>
    </row>
    <row r="1302" spans="2:21" s="84" customFormat="1" ht="15.75" customHeight="1">
      <c r="B1302" s="85"/>
      <c r="M1302" s="86"/>
      <c r="P1302" s="87"/>
      <c r="Q1302" s="86"/>
      <c r="S1302" s="97"/>
      <c r="T1302" s="86"/>
      <c r="U1302" s="86"/>
    </row>
    <row r="1303" spans="2:21" s="84" customFormat="1" ht="15.75" customHeight="1">
      <c r="B1303" s="85"/>
      <c r="M1303" s="86"/>
      <c r="P1303" s="87"/>
      <c r="Q1303" s="86"/>
      <c r="S1303" s="97"/>
      <c r="T1303" s="86"/>
      <c r="U1303" s="86"/>
    </row>
    <row r="1304" spans="2:21" s="84" customFormat="1" ht="15.75" customHeight="1">
      <c r="B1304" s="85"/>
      <c r="M1304" s="86"/>
      <c r="P1304" s="87"/>
      <c r="Q1304" s="86"/>
      <c r="S1304" s="97"/>
      <c r="T1304" s="86"/>
      <c r="U1304" s="86"/>
    </row>
    <row r="1305" spans="2:21" s="84" customFormat="1" ht="15.75" customHeight="1">
      <c r="B1305" s="85"/>
      <c r="M1305" s="86"/>
      <c r="P1305" s="87"/>
      <c r="Q1305" s="86"/>
      <c r="S1305" s="97"/>
      <c r="T1305" s="86"/>
      <c r="U1305" s="86"/>
    </row>
    <row r="1306" spans="2:21" s="84" customFormat="1" ht="15.75" customHeight="1">
      <c r="B1306" s="85"/>
      <c r="M1306" s="86"/>
      <c r="P1306" s="87"/>
      <c r="Q1306" s="86"/>
      <c r="S1306" s="97"/>
      <c r="T1306" s="86"/>
      <c r="U1306" s="86"/>
    </row>
    <row r="1307" spans="2:21" s="84" customFormat="1" ht="15.75" customHeight="1">
      <c r="B1307" s="85"/>
      <c r="M1307" s="86"/>
      <c r="P1307" s="87"/>
      <c r="Q1307" s="86"/>
      <c r="S1307" s="97"/>
      <c r="T1307" s="86"/>
      <c r="U1307" s="86"/>
    </row>
    <row r="1308" spans="2:21" s="84" customFormat="1" ht="15.75" customHeight="1">
      <c r="B1308" s="85"/>
      <c r="M1308" s="86"/>
      <c r="P1308" s="87"/>
      <c r="Q1308" s="86"/>
      <c r="S1308" s="97"/>
      <c r="T1308" s="86"/>
      <c r="U1308" s="86"/>
    </row>
    <row r="1309" spans="2:21" s="84" customFormat="1" ht="15.75" customHeight="1">
      <c r="B1309" s="85"/>
      <c r="M1309" s="86"/>
      <c r="P1309" s="87"/>
      <c r="Q1309" s="86"/>
      <c r="S1309" s="97"/>
      <c r="T1309" s="86"/>
      <c r="U1309" s="86"/>
    </row>
    <row r="1310" spans="2:21" s="84" customFormat="1" ht="15.75" customHeight="1">
      <c r="B1310" s="85"/>
      <c r="M1310" s="86"/>
      <c r="P1310" s="87"/>
      <c r="Q1310" s="86"/>
      <c r="S1310" s="97"/>
      <c r="T1310" s="86"/>
      <c r="U1310" s="86"/>
    </row>
    <row r="1311" spans="2:21" s="84" customFormat="1" ht="15.75" customHeight="1">
      <c r="B1311" s="85"/>
      <c r="M1311" s="86"/>
      <c r="P1311" s="87"/>
      <c r="Q1311" s="86"/>
      <c r="S1311" s="97"/>
      <c r="T1311" s="86"/>
      <c r="U1311" s="86"/>
    </row>
    <row r="1312" spans="2:21" s="84" customFormat="1" ht="15.75" customHeight="1">
      <c r="B1312" s="85"/>
      <c r="M1312" s="86"/>
      <c r="P1312" s="87"/>
      <c r="Q1312" s="86"/>
      <c r="S1312" s="97"/>
      <c r="T1312" s="86"/>
      <c r="U1312" s="86"/>
    </row>
    <row r="1313" spans="2:21" s="84" customFormat="1" ht="15.75" customHeight="1">
      <c r="B1313" s="85"/>
      <c r="M1313" s="86"/>
      <c r="P1313" s="87"/>
      <c r="Q1313" s="86"/>
      <c r="S1313" s="97"/>
      <c r="T1313" s="86"/>
      <c r="U1313" s="86"/>
    </row>
    <row r="1314" spans="2:21" s="84" customFormat="1" ht="15.75" customHeight="1">
      <c r="B1314" s="85"/>
      <c r="M1314" s="86"/>
      <c r="P1314" s="87"/>
      <c r="Q1314" s="86"/>
      <c r="S1314" s="97"/>
      <c r="T1314" s="86"/>
      <c r="U1314" s="86"/>
    </row>
    <row r="1315" spans="2:21" s="84" customFormat="1" ht="15.75" customHeight="1">
      <c r="B1315" s="85"/>
      <c r="M1315" s="86"/>
      <c r="P1315" s="87"/>
      <c r="Q1315" s="86"/>
      <c r="S1315" s="97"/>
      <c r="T1315" s="86"/>
      <c r="U1315" s="86"/>
    </row>
    <row r="1316" spans="2:21" s="84" customFormat="1" ht="15.75" customHeight="1">
      <c r="B1316" s="85"/>
      <c r="M1316" s="86"/>
      <c r="P1316" s="87"/>
      <c r="Q1316" s="86"/>
      <c r="S1316" s="97"/>
      <c r="T1316" s="86"/>
      <c r="U1316" s="86"/>
    </row>
    <row r="1317" spans="2:21" s="84" customFormat="1" ht="15.75" customHeight="1">
      <c r="B1317" s="85"/>
      <c r="M1317" s="86"/>
      <c r="P1317" s="87"/>
      <c r="Q1317" s="86"/>
      <c r="S1317" s="97"/>
      <c r="T1317" s="86"/>
      <c r="U1317" s="86"/>
    </row>
    <row r="1318" spans="2:21" s="84" customFormat="1" ht="15.75" customHeight="1">
      <c r="B1318" s="85"/>
      <c r="M1318" s="86"/>
      <c r="P1318" s="87"/>
      <c r="Q1318" s="86"/>
      <c r="S1318" s="97"/>
      <c r="T1318" s="86"/>
      <c r="U1318" s="86"/>
    </row>
    <row r="1319" spans="2:21" s="84" customFormat="1" ht="15.75" customHeight="1">
      <c r="B1319" s="85"/>
      <c r="M1319" s="86"/>
      <c r="P1319" s="87"/>
      <c r="Q1319" s="86"/>
      <c r="S1319" s="97"/>
      <c r="T1319" s="86"/>
      <c r="U1319" s="86"/>
    </row>
    <row r="1320" spans="2:21" s="84" customFormat="1" ht="15.75" customHeight="1">
      <c r="B1320" s="85"/>
      <c r="M1320" s="86"/>
      <c r="P1320" s="87"/>
      <c r="Q1320" s="86"/>
      <c r="S1320" s="97"/>
      <c r="T1320" s="86"/>
      <c r="U1320" s="86"/>
    </row>
    <row r="1321" spans="2:21" s="84" customFormat="1" ht="15.75" customHeight="1">
      <c r="B1321" s="85"/>
      <c r="M1321" s="86"/>
      <c r="P1321" s="87"/>
      <c r="Q1321" s="86"/>
      <c r="S1321" s="97"/>
      <c r="T1321" s="86"/>
      <c r="U1321" s="86"/>
    </row>
    <row r="1322" spans="2:21" s="84" customFormat="1" ht="15.75" customHeight="1">
      <c r="B1322" s="85"/>
      <c r="M1322" s="86"/>
      <c r="P1322" s="87"/>
      <c r="Q1322" s="86"/>
      <c r="S1322" s="97"/>
      <c r="T1322" s="86"/>
      <c r="U1322" s="86"/>
    </row>
    <row r="1323" spans="2:21" s="84" customFormat="1" ht="15.75" customHeight="1">
      <c r="B1323" s="85"/>
      <c r="M1323" s="86"/>
      <c r="P1323" s="87"/>
      <c r="Q1323" s="86"/>
      <c r="S1323" s="97"/>
      <c r="T1323" s="86"/>
      <c r="U1323" s="86"/>
    </row>
    <row r="1324" spans="2:21" s="84" customFormat="1" ht="15.75" customHeight="1">
      <c r="B1324" s="85"/>
      <c r="M1324" s="86"/>
      <c r="P1324" s="87"/>
      <c r="Q1324" s="86"/>
      <c r="S1324" s="97"/>
      <c r="T1324" s="86"/>
      <c r="U1324" s="86"/>
    </row>
    <row r="1325" spans="2:21" s="84" customFormat="1" ht="15.75" customHeight="1">
      <c r="B1325" s="85"/>
      <c r="M1325" s="86"/>
      <c r="P1325" s="87"/>
      <c r="Q1325" s="86"/>
      <c r="S1325" s="97"/>
      <c r="T1325" s="86"/>
      <c r="U1325" s="86"/>
    </row>
    <row r="1326" spans="2:21" s="84" customFormat="1" ht="15.75" customHeight="1">
      <c r="B1326" s="85"/>
      <c r="M1326" s="86"/>
      <c r="P1326" s="87"/>
      <c r="Q1326" s="86"/>
      <c r="S1326" s="97"/>
      <c r="T1326" s="86"/>
      <c r="U1326" s="86"/>
    </row>
    <row r="1327" spans="2:21" s="84" customFormat="1" ht="15.75" customHeight="1">
      <c r="B1327" s="85"/>
      <c r="M1327" s="86"/>
      <c r="P1327" s="87"/>
      <c r="Q1327" s="86"/>
      <c r="S1327" s="97"/>
      <c r="T1327" s="86"/>
      <c r="U1327" s="86"/>
    </row>
    <row r="1328" spans="2:21" s="84" customFormat="1" ht="15.75" customHeight="1">
      <c r="B1328" s="85"/>
      <c r="M1328" s="86"/>
      <c r="P1328" s="87"/>
      <c r="Q1328" s="86"/>
      <c r="S1328" s="97"/>
      <c r="T1328" s="86"/>
      <c r="U1328" s="86"/>
    </row>
    <row r="1329" spans="2:21" s="84" customFormat="1" ht="15.75" customHeight="1">
      <c r="B1329" s="85"/>
      <c r="M1329" s="86"/>
      <c r="P1329" s="87"/>
      <c r="Q1329" s="86"/>
      <c r="S1329" s="97"/>
      <c r="T1329" s="86"/>
      <c r="U1329" s="86"/>
    </row>
    <row r="1330" spans="2:21" s="84" customFormat="1" ht="15.75" customHeight="1">
      <c r="B1330" s="85"/>
      <c r="M1330" s="86"/>
      <c r="P1330" s="87"/>
      <c r="Q1330" s="86"/>
      <c r="S1330" s="97"/>
      <c r="T1330" s="86"/>
      <c r="U1330" s="86"/>
    </row>
    <row r="1331" spans="2:21" s="84" customFormat="1" ht="15.75" customHeight="1">
      <c r="B1331" s="85"/>
      <c r="M1331" s="86"/>
      <c r="P1331" s="87"/>
      <c r="Q1331" s="86"/>
      <c r="S1331" s="97"/>
      <c r="T1331" s="86"/>
      <c r="U1331" s="86"/>
    </row>
    <row r="1332" spans="2:21" s="84" customFormat="1" ht="15.75" customHeight="1">
      <c r="B1332" s="85"/>
      <c r="M1332" s="86"/>
      <c r="P1332" s="87"/>
      <c r="Q1332" s="86"/>
      <c r="S1332" s="97"/>
      <c r="T1332" s="86"/>
      <c r="U1332" s="86"/>
    </row>
    <row r="1333" spans="2:21" s="84" customFormat="1" ht="15.75" customHeight="1">
      <c r="B1333" s="85"/>
      <c r="M1333" s="86"/>
      <c r="P1333" s="87"/>
      <c r="Q1333" s="86"/>
      <c r="S1333" s="97"/>
      <c r="T1333" s="86"/>
      <c r="U1333" s="86"/>
    </row>
    <row r="1334" spans="2:21" s="84" customFormat="1" ht="15.75" customHeight="1">
      <c r="B1334" s="85"/>
      <c r="M1334" s="86"/>
      <c r="P1334" s="87"/>
      <c r="Q1334" s="86"/>
      <c r="S1334" s="97"/>
      <c r="T1334" s="86"/>
      <c r="U1334" s="86"/>
    </row>
    <row r="1335" spans="2:21" s="84" customFormat="1" ht="15.75" customHeight="1">
      <c r="B1335" s="85"/>
      <c r="M1335" s="86"/>
      <c r="P1335" s="87"/>
      <c r="Q1335" s="86"/>
      <c r="S1335" s="97"/>
      <c r="T1335" s="86"/>
      <c r="U1335" s="86"/>
    </row>
    <row r="1336" spans="2:21" s="84" customFormat="1" ht="15.75" customHeight="1">
      <c r="B1336" s="85"/>
      <c r="M1336" s="86"/>
      <c r="P1336" s="87"/>
      <c r="Q1336" s="86"/>
      <c r="S1336" s="97"/>
      <c r="T1336" s="86"/>
      <c r="U1336" s="86"/>
    </row>
    <row r="1337" spans="2:21" s="84" customFormat="1" ht="15.75" customHeight="1">
      <c r="B1337" s="85"/>
      <c r="M1337" s="86"/>
      <c r="P1337" s="87"/>
      <c r="Q1337" s="86"/>
      <c r="S1337" s="97"/>
      <c r="T1337" s="86"/>
      <c r="U1337" s="86"/>
    </row>
    <row r="1338" spans="2:21" s="84" customFormat="1" ht="15.75" customHeight="1">
      <c r="B1338" s="85"/>
      <c r="M1338" s="86"/>
      <c r="P1338" s="87"/>
      <c r="Q1338" s="86"/>
      <c r="S1338" s="97"/>
      <c r="T1338" s="86"/>
      <c r="U1338" s="86"/>
    </row>
    <row r="1339" spans="2:21" s="84" customFormat="1" ht="15.75" customHeight="1">
      <c r="B1339" s="85"/>
      <c r="M1339" s="86"/>
      <c r="P1339" s="87"/>
      <c r="Q1339" s="86"/>
      <c r="S1339" s="97"/>
      <c r="T1339" s="86"/>
      <c r="U1339" s="86"/>
    </row>
    <row r="1340" spans="2:21" s="84" customFormat="1" ht="15.75" customHeight="1">
      <c r="B1340" s="85"/>
      <c r="M1340" s="86"/>
      <c r="P1340" s="87"/>
      <c r="Q1340" s="86"/>
      <c r="S1340" s="97"/>
      <c r="T1340" s="86"/>
      <c r="U1340" s="86"/>
    </row>
    <row r="1341" spans="2:21" s="84" customFormat="1" ht="15.75" customHeight="1">
      <c r="B1341" s="85"/>
      <c r="M1341" s="86"/>
      <c r="P1341" s="87"/>
      <c r="Q1341" s="86"/>
      <c r="S1341" s="97"/>
      <c r="T1341" s="86"/>
      <c r="U1341" s="86"/>
    </row>
    <row r="1342" spans="2:21" s="84" customFormat="1" ht="15.75" customHeight="1">
      <c r="B1342" s="85"/>
      <c r="M1342" s="86"/>
      <c r="P1342" s="87"/>
      <c r="Q1342" s="86"/>
      <c r="S1342" s="97"/>
      <c r="T1342" s="86"/>
      <c r="U1342" s="86"/>
    </row>
    <row r="1343" spans="2:21" s="84" customFormat="1" ht="15.75" customHeight="1">
      <c r="B1343" s="85"/>
      <c r="M1343" s="86"/>
      <c r="P1343" s="87"/>
      <c r="Q1343" s="86"/>
      <c r="S1343" s="97"/>
      <c r="T1343" s="86"/>
      <c r="U1343" s="86"/>
    </row>
    <row r="1344" spans="2:21" s="84" customFormat="1" ht="15.75" customHeight="1">
      <c r="B1344" s="85"/>
      <c r="M1344" s="86"/>
      <c r="P1344" s="87"/>
      <c r="Q1344" s="86"/>
      <c r="S1344" s="97"/>
      <c r="T1344" s="86"/>
      <c r="U1344" s="86"/>
    </row>
    <row r="1345" spans="2:21" s="84" customFormat="1" ht="15.75" customHeight="1">
      <c r="B1345" s="85"/>
      <c r="M1345" s="86"/>
      <c r="P1345" s="87"/>
      <c r="Q1345" s="86"/>
      <c r="S1345" s="97"/>
      <c r="T1345" s="86"/>
      <c r="U1345" s="86"/>
    </row>
    <row r="1346" spans="2:21" s="84" customFormat="1" ht="15.75" customHeight="1">
      <c r="B1346" s="85"/>
      <c r="M1346" s="86"/>
      <c r="P1346" s="87"/>
      <c r="Q1346" s="86"/>
      <c r="S1346" s="97"/>
      <c r="T1346" s="86"/>
      <c r="U1346" s="86"/>
    </row>
    <row r="1347" spans="2:21" s="84" customFormat="1" ht="15.75" customHeight="1">
      <c r="B1347" s="85"/>
      <c r="M1347" s="86"/>
      <c r="P1347" s="87"/>
      <c r="Q1347" s="86"/>
      <c r="S1347" s="97"/>
      <c r="T1347" s="86"/>
      <c r="U1347" s="86"/>
    </row>
    <row r="1348" spans="2:21" s="84" customFormat="1" ht="15.75" customHeight="1">
      <c r="B1348" s="85"/>
      <c r="M1348" s="86"/>
      <c r="P1348" s="87"/>
      <c r="Q1348" s="86"/>
      <c r="S1348" s="97"/>
      <c r="T1348" s="86"/>
      <c r="U1348" s="86"/>
    </row>
    <row r="1349" spans="2:21" s="84" customFormat="1" ht="15.75" customHeight="1">
      <c r="B1349" s="85"/>
      <c r="M1349" s="86"/>
      <c r="P1349" s="87"/>
      <c r="Q1349" s="86"/>
      <c r="S1349" s="97"/>
      <c r="T1349" s="86"/>
      <c r="U1349" s="86"/>
    </row>
    <row r="1350" spans="2:21" s="84" customFormat="1" ht="15.75" customHeight="1">
      <c r="B1350" s="85"/>
      <c r="M1350" s="86"/>
      <c r="P1350" s="87"/>
      <c r="Q1350" s="86"/>
      <c r="S1350" s="97"/>
      <c r="T1350" s="86"/>
      <c r="U1350" s="86"/>
    </row>
    <row r="1351" spans="2:21" s="84" customFormat="1" ht="15.75" customHeight="1">
      <c r="B1351" s="85"/>
      <c r="M1351" s="86"/>
      <c r="P1351" s="87"/>
      <c r="Q1351" s="86"/>
      <c r="S1351" s="97"/>
      <c r="T1351" s="86"/>
      <c r="U1351" s="86"/>
    </row>
    <row r="1352" spans="2:21" s="84" customFormat="1" ht="15.75" customHeight="1">
      <c r="B1352" s="85"/>
      <c r="M1352" s="86"/>
      <c r="P1352" s="87"/>
      <c r="Q1352" s="86"/>
      <c r="S1352" s="97"/>
      <c r="T1352" s="86"/>
      <c r="U1352" s="86"/>
    </row>
    <row r="1353" spans="2:21" s="84" customFormat="1" ht="15.75" customHeight="1">
      <c r="B1353" s="85"/>
      <c r="M1353" s="86"/>
      <c r="P1353" s="87"/>
      <c r="Q1353" s="86"/>
      <c r="S1353" s="97"/>
      <c r="T1353" s="86"/>
      <c r="U1353" s="86"/>
    </row>
    <row r="1354" spans="2:21" s="84" customFormat="1" ht="15.75" customHeight="1">
      <c r="B1354" s="85"/>
      <c r="M1354" s="86"/>
      <c r="P1354" s="87"/>
      <c r="Q1354" s="86"/>
      <c r="S1354" s="97"/>
      <c r="T1354" s="86"/>
      <c r="U1354" s="86"/>
    </row>
    <row r="1355" spans="2:21" s="84" customFormat="1" ht="15.75" customHeight="1">
      <c r="B1355" s="85"/>
      <c r="M1355" s="86"/>
      <c r="P1355" s="87"/>
      <c r="Q1355" s="86"/>
      <c r="S1355" s="97"/>
      <c r="T1355" s="86"/>
      <c r="U1355" s="86"/>
    </row>
    <row r="1356" spans="2:21" s="84" customFormat="1" ht="15.75" customHeight="1">
      <c r="B1356" s="85"/>
      <c r="M1356" s="86"/>
      <c r="P1356" s="87"/>
      <c r="Q1356" s="86"/>
      <c r="S1356" s="97"/>
      <c r="T1356" s="86"/>
      <c r="U1356" s="86"/>
    </row>
    <row r="1357" spans="2:21" s="84" customFormat="1" ht="15.75" customHeight="1">
      <c r="B1357" s="85"/>
      <c r="M1357" s="86"/>
      <c r="P1357" s="87"/>
      <c r="Q1357" s="86"/>
      <c r="S1357" s="97"/>
      <c r="T1357" s="86"/>
      <c r="U1357" s="86"/>
    </row>
    <row r="1358" spans="2:21" s="84" customFormat="1" ht="15.75" customHeight="1">
      <c r="B1358" s="85"/>
      <c r="M1358" s="86"/>
      <c r="P1358" s="87"/>
      <c r="Q1358" s="86"/>
      <c r="S1358" s="97"/>
      <c r="T1358" s="86"/>
      <c r="U1358" s="86"/>
    </row>
    <row r="1359" spans="2:21" s="84" customFormat="1" ht="15.75" customHeight="1">
      <c r="B1359" s="85"/>
      <c r="M1359" s="86"/>
      <c r="P1359" s="87"/>
      <c r="Q1359" s="86"/>
      <c r="S1359" s="97"/>
      <c r="T1359" s="86"/>
      <c r="U1359" s="86"/>
    </row>
    <row r="1360" spans="2:21" s="84" customFormat="1" ht="15.75" customHeight="1">
      <c r="B1360" s="85"/>
      <c r="M1360" s="86"/>
      <c r="P1360" s="87"/>
      <c r="Q1360" s="86"/>
      <c r="S1360" s="97"/>
      <c r="T1360" s="86"/>
      <c r="U1360" s="86"/>
    </row>
    <row r="1361" spans="2:21" s="84" customFormat="1" ht="15.75" customHeight="1">
      <c r="B1361" s="85"/>
      <c r="M1361" s="86"/>
      <c r="P1361" s="87"/>
      <c r="Q1361" s="86"/>
      <c r="S1361" s="97"/>
      <c r="T1361" s="86"/>
      <c r="U1361" s="86"/>
    </row>
    <row r="1362" spans="2:21" s="84" customFormat="1" ht="15.75" customHeight="1">
      <c r="B1362" s="85"/>
      <c r="M1362" s="86"/>
      <c r="P1362" s="87"/>
      <c r="Q1362" s="86"/>
      <c r="S1362" s="97"/>
      <c r="T1362" s="86"/>
      <c r="U1362" s="86"/>
    </row>
    <row r="1363" spans="2:21" s="84" customFormat="1" ht="15.75" customHeight="1">
      <c r="B1363" s="85"/>
      <c r="M1363" s="86"/>
      <c r="P1363" s="87"/>
      <c r="Q1363" s="86"/>
      <c r="S1363" s="97"/>
      <c r="T1363" s="86"/>
      <c r="U1363" s="86"/>
    </row>
    <row r="1364" spans="2:21" s="84" customFormat="1" ht="15.75" customHeight="1">
      <c r="B1364" s="85"/>
      <c r="M1364" s="86"/>
      <c r="P1364" s="87"/>
      <c r="Q1364" s="86"/>
      <c r="S1364" s="97"/>
      <c r="T1364" s="86"/>
      <c r="U1364" s="86"/>
    </row>
    <row r="1365" spans="2:21" s="84" customFormat="1" ht="15.75" customHeight="1">
      <c r="B1365" s="85"/>
      <c r="M1365" s="86"/>
      <c r="P1365" s="87"/>
      <c r="Q1365" s="86"/>
      <c r="S1365" s="97"/>
      <c r="T1365" s="86"/>
      <c r="U1365" s="86"/>
    </row>
    <row r="1366" spans="2:21" s="84" customFormat="1" ht="15.75" customHeight="1">
      <c r="B1366" s="85"/>
      <c r="M1366" s="86"/>
      <c r="P1366" s="87"/>
      <c r="Q1366" s="86"/>
      <c r="S1366" s="97"/>
      <c r="T1366" s="86"/>
      <c r="U1366" s="86"/>
    </row>
    <row r="1367" spans="2:21" s="84" customFormat="1" ht="15.75" customHeight="1">
      <c r="B1367" s="85"/>
      <c r="M1367" s="86"/>
      <c r="P1367" s="87"/>
      <c r="Q1367" s="86"/>
      <c r="S1367" s="97"/>
      <c r="T1367" s="86"/>
      <c r="U1367" s="86"/>
    </row>
    <row r="1368" spans="2:21" s="84" customFormat="1" ht="15.75" customHeight="1">
      <c r="B1368" s="85"/>
      <c r="M1368" s="86"/>
      <c r="P1368" s="87"/>
      <c r="Q1368" s="86"/>
      <c r="S1368" s="97"/>
      <c r="T1368" s="86"/>
      <c r="U1368" s="86"/>
    </row>
    <row r="1369" spans="2:21" s="84" customFormat="1" ht="15.75" customHeight="1">
      <c r="B1369" s="85"/>
      <c r="M1369" s="86"/>
      <c r="P1369" s="87"/>
      <c r="Q1369" s="86"/>
      <c r="S1369" s="97"/>
      <c r="T1369" s="86"/>
      <c r="U1369" s="86"/>
    </row>
    <row r="1370" spans="2:21" s="84" customFormat="1" ht="15.75" customHeight="1">
      <c r="B1370" s="85"/>
      <c r="M1370" s="86"/>
      <c r="P1370" s="87"/>
      <c r="Q1370" s="86"/>
      <c r="S1370" s="97"/>
      <c r="T1370" s="86"/>
      <c r="U1370" s="86"/>
    </row>
    <row r="1371" spans="2:21" s="84" customFormat="1" ht="15.75" customHeight="1">
      <c r="B1371" s="85"/>
      <c r="M1371" s="86"/>
      <c r="P1371" s="87"/>
      <c r="Q1371" s="86"/>
      <c r="S1371" s="97"/>
      <c r="T1371" s="86"/>
      <c r="U1371" s="86"/>
    </row>
    <row r="1372" spans="2:21" s="84" customFormat="1" ht="15.75" customHeight="1">
      <c r="B1372" s="85"/>
      <c r="M1372" s="86"/>
      <c r="P1372" s="87"/>
      <c r="Q1372" s="86"/>
      <c r="S1372" s="97"/>
      <c r="T1372" s="86"/>
      <c r="U1372" s="86"/>
    </row>
    <row r="1373" spans="2:21" s="84" customFormat="1" ht="15.75" customHeight="1">
      <c r="B1373" s="85"/>
      <c r="M1373" s="86"/>
      <c r="P1373" s="87"/>
      <c r="Q1373" s="86"/>
      <c r="S1373" s="97"/>
      <c r="T1373" s="86"/>
      <c r="U1373" s="86"/>
    </row>
    <row r="1374" spans="2:21" s="84" customFormat="1" ht="15.75" customHeight="1">
      <c r="B1374" s="85"/>
      <c r="M1374" s="86"/>
      <c r="P1374" s="87"/>
      <c r="Q1374" s="86"/>
      <c r="S1374" s="97"/>
      <c r="T1374" s="86"/>
      <c r="U1374" s="86"/>
    </row>
    <row r="1375" spans="2:21" s="84" customFormat="1" ht="15.75" customHeight="1">
      <c r="B1375" s="85"/>
      <c r="M1375" s="86"/>
      <c r="P1375" s="87"/>
      <c r="Q1375" s="86"/>
      <c r="S1375" s="97"/>
      <c r="T1375" s="86"/>
      <c r="U1375" s="86"/>
    </row>
    <row r="1376" spans="2:21" s="84" customFormat="1" ht="15.75" customHeight="1">
      <c r="B1376" s="85"/>
      <c r="M1376" s="86"/>
      <c r="P1376" s="87"/>
      <c r="Q1376" s="86"/>
      <c r="S1376" s="97"/>
      <c r="T1376" s="86"/>
      <c r="U1376" s="86"/>
    </row>
    <row r="1377" spans="2:21" s="84" customFormat="1" ht="15.75" customHeight="1">
      <c r="B1377" s="85"/>
      <c r="M1377" s="86"/>
      <c r="P1377" s="87"/>
      <c r="Q1377" s="86"/>
      <c r="S1377" s="97"/>
      <c r="T1377" s="86"/>
      <c r="U1377" s="86"/>
    </row>
    <row r="1378" spans="2:21" s="84" customFormat="1" ht="15.75" customHeight="1">
      <c r="B1378" s="85"/>
      <c r="M1378" s="86"/>
      <c r="P1378" s="87"/>
      <c r="Q1378" s="86"/>
      <c r="S1378" s="97"/>
      <c r="T1378" s="86"/>
      <c r="U1378" s="86"/>
    </row>
    <row r="1379" spans="2:21" s="84" customFormat="1" ht="15.75" customHeight="1">
      <c r="B1379" s="85"/>
      <c r="M1379" s="86"/>
      <c r="P1379" s="87"/>
      <c r="Q1379" s="86"/>
      <c r="S1379" s="97"/>
      <c r="T1379" s="86"/>
      <c r="U1379" s="86"/>
    </row>
    <row r="1380" spans="2:21" s="84" customFormat="1" ht="15.75" customHeight="1">
      <c r="B1380" s="85"/>
      <c r="M1380" s="86"/>
      <c r="P1380" s="87"/>
      <c r="Q1380" s="86"/>
      <c r="S1380" s="97"/>
      <c r="T1380" s="86"/>
      <c r="U1380" s="86"/>
    </row>
    <row r="1381" spans="2:21" s="84" customFormat="1" ht="15.75" customHeight="1">
      <c r="B1381" s="85"/>
      <c r="M1381" s="86"/>
      <c r="P1381" s="87"/>
      <c r="Q1381" s="86"/>
      <c r="S1381" s="97"/>
      <c r="T1381" s="86"/>
      <c r="U1381" s="86"/>
    </row>
    <row r="1382" spans="2:21" s="84" customFormat="1" ht="15.75" customHeight="1">
      <c r="B1382" s="85"/>
      <c r="M1382" s="86"/>
      <c r="P1382" s="87"/>
      <c r="Q1382" s="86"/>
      <c r="S1382" s="97"/>
      <c r="T1382" s="86"/>
      <c r="U1382" s="86"/>
    </row>
    <row r="1383" spans="2:21" s="84" customFormat="1" ht="15.75" customHeight="1">
      <c r="B1383" s="85"/>
      <c r="M1383" s="86"/>
      <c r="P1383" s="87"/>
      <c r="Q1383" s="86"/>
      <c r="S1383" s="97"/>
      <c r="T1383" s="86"/>
      <c r="U1383" s="86"/>
    </row>
    <row r="1384" spans="2:21" s="84" customFormat="1" ht="15.75" customHeight="1">
      <c r="B1384" s="85"/>
      <c r="M1384" s="86"/>
      <c r="P1384" s="87"/>
      <c r="Q1384" s="86"/>
      <c r="S1384" s="97"/>
      <c r="T1384" s="86"/>
      <c r="U1384" s="86"/>
    </row>
    <row r="1385" spans="2:21" s="84" customFormat="1" ht="15.75" customHeight="1">
      <c r="B1385" s="85"/>
      <c r="M1385" s="86"/>
      <c r="P1385" s="87"/>
      <c r="Q1385" s="86"/>
      <c r="S1385" s="97"/>
      <c r="T1385" s="86"/>
      <c r="U1385" s="86"/>
    </row>
    <row r="1386" spans="2:21" s="84" customFormat="1" ht="15.75" customHeight="1">
      <c r="B1386" s="85"/>
      <c r="M1386" s="86"/>
      <c r="P1386" s="87"/>
      <c r="Q1386" s="86"/>
      <c r="S1386" s="97"/>
      <c r="T1386" s="86"/>
      <c r="U1386" s="86"/>
    </row>
    <row r="1387" spans="2:21" s="84" customFormat="1" ht="15.75" customHeight="1">
      <c r="B1387" s="85"/>
      <c r="M1387" s="86"/>
      <c r="P1387" s="87"/>
      <c r="Q1387" s="86"/>
      <c r="S1387" s="97"/>
      <c r="T1387" s="86"/>
      <c r="U1387" s="86"/>
    </row>
    <row r="1388" spans="2:21" s="84" customFormat="1" ht="15.75" customHeight="1">
      <c r="B1388" s="85"/>
      <c r="M1388" s="86"/>
      <c r="P1388" s="87"/>
      <c r="Q1388" s="86"/>
      <c r="S1388" s="97"/>
      <c r="T1388" s="86"/>
      <c r="U1388" s="86"/>
    </row>
    <row r="1389" spans="2:21" s="84" customFormat="1" ht="15.75" customHeight="1">
      <c r="B1389" s="85"/>
      <c r="M1389" s="86"/>
      <c r="P1389" s="87"/>
      <c r="Q1389" s="86"/>
      <c r="S1389" s="97"/>
      <c r="T1389" s="86"/>
      <c r="U1389" s="86"/>
    </row>
    <row r="1390" spans="2:21" s="84" customFormat="1" ht="15.75" customHeight="1">
      <c r="B1390" s="85"/>
      <c r="M1390" s="86"/>
      <c r="P1390" s="87"/>
      <c r="Q1390" s="86"/>
      <c r="S1390" s="97"/>
      <c r="T1390" s="86"/>
      <c r="U1390" s="86"/>
    </row>
    <row r="1391" spans="2:21" s="84" customFormat="1" ht="15.75" customHeight="1">
      <c r="B1391" s="85"/>
      <c r="M1391" s="86"/>
      <c r="P1391" s="87"/>
      <c r="Q1391" s="86"/>
      <c r="S1391" s="97"/>
      <c r="T1391" s="86"/>
      <c r="U1391" s="86"/>
    </row>
    <row r="1392" spans="2:21" s="84" customFormat="1" ht="15.75" customHeight="1">
      <c r="B1392" s="85"/>
      <c r="M1392" s="86"/>
      <c r="P1392" s="87"/>
      <c r="Q1392" s="86"/>
      <c r="S1392" s="97"/>
      <c r="T1392" s="86"/>
      <c r="U1392" s="86"/>
    </row>
    <row r="1393" spans="2:21" s="84" customFormat="1" ht="15.75" customHeight="1">
      <c r="B1393" s="85"/>
      <c r="M1393" s="86"/>
      <c r="P1393" s="87"/>
      <c r="Q1393" s="86"/>
      <c r="S1393" s="97"/>
      <c r="T1393" s="86"/>
      <c r="U1393" s="86"/>
    </row>
    <row r="1394" spans="2:21" s="84" customFormat="1" ht="15.75" customHeight="1">
      <c r="B1394" s="85"/>
      <c r="M1394" s="86"/>
      <c r="P1394" s="87"/>
      <c r="Q1394" s="86"/>
      <c r="S1394" s="97"/>
      <c r="T1394" s="86"/>
      <c r="U1394" s="86"/>
    </row>
    <row r="1395" spans="2:21" s="84" customFormat="1" ht="15.75" customHeight="1">
      <c r="B1395" s="85"/>
      <c r="M1395" s="86"/>
      <c r="P1395" s="87"/>
      <c r="Q1395" s="86"/>
      <c r="S1395" s="97"/>
      <c r="T1395" s="86"/>
      <c r="U1395" s="86"/>
    </row>
    <row r="1396" spans="2:21" s="84" customFormat="1" ht="15.75" customHeight="1">
      <c r="B1396" s="85"/>
      <c r="M1396" s="86"/>
      <c r="P1396" s="87"/>
      <c r="Q1396" s="86"/>
      <c r="S1396" s="97"/>
      <c r="T1396" s="86"/>
      <c r="U1396" s="86"/>
    </row>
    <row r="1397" spans="2:21" s="84" customFormat="1" ht="15.75" customHeight="1">
      <c r="B1397" s="85"/>
      <c r="M1397" s="86"/>
      <c r="P1397" s="87"/>
      <c r="Q1397" s="86"/>
      <c r="S1397" s="97"/>
      <c r="T1397" s="86"/>
      <c r="U1397" s="86"/>
    </row>
    <row r="1398" spans="2:21" s="84" customFormat="1" ht="15.75" customHeight="1">
      <c r="B1398" s="85"/>
      <c r="M1398" s="86"/>
      <c r="P1398" s="87"/>
      <c r="Q1398" s="86"/>
      <c r="S1398" s="97"/>
      <c r="T1398" s="86"/>
      <c r="U1398" s="86"/>
    </row>
    <row r="1399" spans="2:21" s="84" customFormat="1" ht="15.75" customHeight="1">
      <c r="B1399" s="85"/>
      <c r="M1399" s="86"/>
      <c r="P1399" s="87"/>
      <c r="Q1399" s="86"/>
      <c r="S1399" s="97"/>
      <c r="T1399" s="86"/>
      <c r="U1399" s="86"/>
    </row>
    <row r="1400" spans="2:21" s="84" customFormat="1" ht="15.75" customHeight="1">
      <c r="B1400" s="85"/>
      <c r="M1400" s="86"/>
      <c r="P1400" s="87"/>
      <c r="Q1400" s="86"/>
      <c r="S1400" s="97"/>
      <c r="T1400" s="86"/>
      <c r="U1400" s="86"/>
    </row>
    <row r="1401" spans="2:21" s="84" customFormat="1" ht="15.75" customHeight="1">
      <c r="B1401" s="85"/>
      <c r="M1401" s="86"/>
      <c r="P1401" s="87"/>
      <c r="Q1401" s="86"/>
      <c r="S1401" s="97"/>
      <c r="T1401" s="86"/>
      <c r="U1401" s="86"/>
    </row>
    <row r="1402" spans="2:21" s="84" customFormat="1" ht="15.75" customHeight="1">
      <c r="B1402" s="85"/>
      <c r="M1402" s="86"/>
      <c r="P1402" s="87"/>
      <c r="Q1402" s="86"/>
      <c r="S1402" s="97"/>
      <c r="T1402" s="86"/>
      <c r="U1402" s="86"/>
    </row>
    <row r="1403" spans="2:21" s="84" customFormat="1" ht="15.75" customHeight="1">
      <c r="B1403" s="85"/>
      <c r="M1403" s="86"/>
      <c r="P1403" s="87"/>
      <c r="Q1403" s="86"/>
      <c r="S1403" s="97"/>
      <c r="T1403" s="86"/>
      <c r="U1403" s="86"/>
    </row>
    <row r="1404" spans="2:21" s="84" customFormat="1" ht="15.75" customHeight="1">
      <c r="B1404" s="85"/>
      <c r="M1404" s="86"/>
      <c r="P1404" s="87"/>
      <c r="Q1404" s="86"/>
      <c r="S1404" s="97"/>
      <c r="T1404" s="86"/>
      <c r="U1404" s="86"/>
    </row>
    <row r="1405" spans="2:21" s="84" customFormat="1" ht="15.75" customHeight="1">
      <c r="B1405" s="85"/>
      <c r="M1405" s="86"/>
      <c r="P1405" s="87"/>
      <c r="Q1405" s="86"/>
      <c r="S1405" s="97"/>
      <c r="T1405" s="86"/>
      <c r="U1405" s="86"/>
    </row>
    <row r="1406" spans="2:21" s="84" customFormat="1" ht="15.75" customHeight="1">
      <c r="B1406" s="85"/>
      <c r="M1406" s="86"/>
      <c r="P1406" s="87"/>
      <c r="Q1406" s="86"/>
      <c r="S1406" s="97"/>
      <c r="T1406" s="86"/>
      <c r="U1406" s="86"/>
    </row>
    <row r="1407" spans="2:21" s="84" customFormat="1" ht="15.75" customHeight="1">
      <c r="B1407" s="85"/>
      <c r="M1407" s="86"/>
      <c r="P1407" s="87"/>
      <c r="Q1407" s="86"/>
      <c r="S1407" s="97"/>
      <c r="T1407" s="86"/>
      <c r="U1407" s="86"/>
    </row>
    <row r="1408" spans="2:21" s="84" customFormat="1" ht="15.75" customHeight="1">
      <c r="B1408" s="85"/>
      <c r="M1408" s="86"/>
      <c r="P1408" s="87"/>
      <c r="Q1408" s="86"/>
      <c r="S1408" s="97"/>
      <c r="T1408" s="86"/>
      <c r="U1408" s="86"/>
    </row>
    <row r="1409" spans="2:21" s="84" customFormat="1" ht="15.75" customHeight="1">
      <c r="B1409" s="85"/>
      <c r="M1409" s="86"/>
      <c r="P1409" s="87"/>
      <c r="Q1409" s="86"/>
      <c r="S1409" s="97"/>
      <c r="T1409" s="86"/>
      <c r="U1409" s="86"/>
    </row>
    <row r="1410" spans="2:21" s="84" customFormat="1" ht="15.75" customHeight="1">
      <c r="B1410" s="85"/>
      <c r="M1410" s="86"/>
      <c r="P1410" s="87"/>
      <c r="Q1410" s="86"/>
      <c r="S1410" s="97"/>
      <c r="T1410" s="86"/>
      <c r="U1410" s="86"/>
    </row>
    <row r="1411" spans="2:21" s="84" customFormat="1" ht="15.75" customHeight="1">
      <c r="B1411" s="85"/>
      <c r="M1411" s="86"/>
      <c r="P1411" s="87"/>
      <c r="Q1411" s="86"/>
      <c r="S1411" s="97"/>
      <c r="T1411" s="86"/>
      <c r="U1411" s="86"/>
    </row>
    <row r="1412" spans="2:21" s="84" customFormat="1" ht="15.75" customHeight="1">
      <c r="B1412" s="85"/>
      <c r="M1412" s="86"/>
      <c r="P1412" s="87"/>
      <c r="Q1412" s="86"/>
      <c r="S1412" s="97"/>
      <c r="T1412" s="86"/>
      <c r="U1412" s="86"/>
    </row>
    <row r="1413" spans="2:21" s="84" customFormat="1" ht="15.75" customHeight="1">
      <c r="B1413" s="85"/>
      <c r="M1413" s="86"/>
      <c r="P1413" s="87"/>
      <c r="Q1413" s="86"/>
      <c r="S1413" s="97"/>
      <c r="T1413" s="86"/>
      <c r="U1413" s="86"/>
    </row>
    <row r="1414" spans="2:21" s="84" customFormat="1" ht="15.75" customHeight="1">
      <c r="B1414" s="85"/>
      <c r="M1414" s="86"/>
      <c r="P1414" s="87"/>
      <c r="Q1414" s="86"/>
      <c r="S1414" s="97"/>
      <c r="T1414" s="86"/>
      <c r="U1414" s="86"/>
    </row>
    <row r="1415" spans="2:21" s="84" customFormat="1" ht="15.75" customHeight="1">
      <c r="B1415" s="85"/>
      <c r="M1415" s="86"/>
      <c r="P1415" s="87"/>
      <c r="Q1415" s="86"/>
      <c r="S1415" s="97"/>
      <c r="T1415" s="86"/>
      <c r="U1415" s="86"/>
    </row>
    <row r="1416" spans="2:21" s="84" customFormat="1" ht="15.75" customHeight="1">
      <c r="B1416" s="85"/>
      <c r="M1416" s="86"/>
      <c r="P1416" s="87"/>
      <c r="Q1416" s="86"/>
      <c r="S1416" s="97"/>
      <c r="T1416" s="86"/>
      <c r="U1416" s="86"/>
    </row>
    <row r="1417" spans="2:21" s="84" customFormat="1" ht="15.75" customHeight="1">
      <c r="B1417" s="85"/>
      <c r="M1417" s="86"/>
      <c r="P1417" s="87"/>
      <c r="Q1417" s="86"/>
      <c r="S1417" s="97"/>
      <c r="T1417" s="86"/>
      <c r="U1417" s="86"/>
    </row>
    <row r="1418" spans="2:21" s="84" customFormat="1" ht="15.75" customHeight="1">
      <c r="B1418" s="85"/>
      <c r="M1418" s="86"/>
      <c r="P1418" s="87"/>
      <c r="Q1418" s="86"/>
      <c r="S1418" s="97"/>
      <c r="T1418" s="86"/>
      <c r="U1418" s="86"/>
    </row>
    <row r="1419" spans="2:21" s="84" customFormat="1" ht="15.75" customHeight="1">
      <c r="B1419" s="85"/>
      <c r="M1419" s="86"/>
      <c r="P1419" s="87"/>
      <c r="Q1419" s="86"/>
      <c r="S1419" s="97"/>
      <c r="T1419" s="86"/>
      <c r="U1419" s="86"/>
    </row>
    <row r="1420" spans="2:21" s="84" customFormat="1" ht="15.75" customHeight="1">
      <c r="B1420" s="85"/>
      <c r="M1420" s="86"/>
      <c r="P1420" s="87"/>
      <c r="Q1420" s="86"/>
      <c r="S1420" s="97"/>
      <c r="T1420" s="86"/>
      <c r="U1420" s="86"/>
    </row>
    <row r="1421" spans="2:21" s="84" customFormat="1" ht="15.75" customHeight="1">
      <c r="B1421" s="85"/>
      <c r="M1421" s="86"/>
      <c r="P1421" s="87"/>
      <c r="Q1421" s="86"/>
      <c r="S1421" s="97"/>
      <c r="T1421" s="86"/>
      <c r="U1421" s="86"/>
    </row>
    <row r="1422" spans="2:21" s="84" customFormat="1" ht="15.75" customHeight="1">
      <c r="B1422" s="85"/>
      <c r="M1422" s="86"/>
      <c r="P1422" s="87"/>
      <c r="Q1422" s="86"/>
      <c r="S1422" s="97"/>
      <c r="T1422" s="86"/>
      <c r="U1422" s="86"/>
    </row>
    <row r="1423" spans="2:21" s="84" customFormat="1" ht="15.75" customHeight="1">
      <c r="B1423" s="85"/>
      <c r="M1423" s="86"/>
      <c r="P1423" s="87"/>
      <c r="Q1423" s="86"/>
      <c r="S1423" s="97"/>
      <c r="T1423" s="86"/>
      <c r="U1423" s="86"/>
    </row>
    <row r="1424" spans="2:21" s="84" customFormat="1" ht="15.75" customHeight="1">
      <c r="B1424" s="85"/>
      <c r="M1424" s="86"/>
      <c r="P1424" s="87"/>
      <c r="Q1424" s="86"/>
      <c r="S1424" s="97"/>
      <c r="T1424" s="86"/>
      <c r="U1424" s="86"/>
    </row>
    <row r="1425" spans="2:21" s="84" customFormat="1" ht="15.75" customHeight="1">
      <c r="B1425" s="85"/>
      <c r="M1425" s="86"/>
      <c r="P1425" s="87"/>
      <c r="Q1425" s="86"/>
      <c r="S1425" s="97"/>
      <c r="T1425" s="86"/>
      <c r="U1425" s="86"/>
    </row>
    <row r="1426" spans="2:21" s="84" customFormat="1" ht="15.75" customHeight="1">
      <c r="B1426" s="85"/>
      <c r="M1426" s="86"/>
      <c r="P1426" s="87"/>
      <c r="Q1426" s="86"/>
      <c r="S1426" s="97"/>
      <c r="T1426" s="86"/>
      <c r="U1426" s="86"/>
    </row>
    <row r="1427" spans="2:21" s="84" customFormat="1" ht="15.75" customHeight="1">
      <c r="B1427" s="85"/>
      <c r="M1427" s="86"/>
      <c r="P1427" s="87"/>
      <c r="Q1427" s="86"/>
      <c r="S1427" s="97"/>
      <c r="T1427" s="86"/>
      <c r="U1427" s="86"/>
    </row>
    <row r="1428" spans="2:21" s="84" customFormat="1" ht="15.75" customHeight="1">
      <c r="B1428" s="85"/>
      <c r="M1428" s="86"/>
      <c r="P1428" s="87"/>
      <c r="Q1428" s="86"/>
      <c r="S1428" s="97"/>
      <c r="T1428" s="86"/>
      <c r="U1428" s="86"/>
    </row>
    <row r="1429" spans="2:21" s="84" customFormat="1" ht="15.75" customHeight="1">
      <c r="B1429" s="85"/>
      <c r="M1429" s="86"/>
      <c r="P1429" s="87"/>
      <c r="Q1429" s="86"/>
      <c r="S1429" s="97"/>
      <c r="T1429" s="86"/>
      <c r="U1429" s="86"/>
    </row>
    <row r="1430" spans="2:21" s="84" customFormat="1" ht="15.75" customHeight="1">
      <c r="B1430" s="85"/>
      <c r="M1430" s="86"/>
      <c r="P1430" s="87"/>
      <c r="Q1430" s="86"/>
      <c r="S1430" s="97"/>
      <c r="T1430" s="86"/>
      <c r="U1430" s="86"/>
    </row>
    <row r="1431" spans="2:21" s="84" customFormat="1" ht="15.75" customHeight="1">
      <c r="B1431" s="85"/>
      <c r="M1431" s="86"/>
      <c r="P1431" s="87"/>
      <c r="Q1431" s="86"/>
      <c r="S1431" s="97"/>
      <c r="T1431" s="86"/>
      <c r="U1431" s="86"/>
    </row>
    <row r="1432" spans="2:21" s="84" customFormat="1" ht="15.75" customHeight="1">
      <c r="B1432" s="85"/>
      <c r="M1432" s="86"/>
      <c r="P1432" s="87"/>
      <c r="Q1432" s="86"/>
      <c r="S1432" s="97"/>
      <c r="T1432" s="86"/>
      <c r="U1432" s="86"/>
    </row>
    <row r="1433" spans="2:21" s="84" customFormat="1" ht="15.75" customHeight="1">
      <c r="B1433" s="85"/>
      <c r="M1433" s="86"/>
      <c r="P1433" s="87"/>
      <c r="Q1433" s="86"/>
      <c r="S1433" s="97"/>
      <c r="T1433" s="86"/>
      <c r="U1433" s="86"/>
    </row>
    <row r="1434" spans="2:21" s="84" customFormat="1" ht="15.75" customHeight="1">
      <c r="B1434" s="85"/>
      <c r="M1434" s="86"/>
      <c r="P1434" s="87"/>
      <c r="Q1434" s="86"/>
      <c r="S1434" s="97"/>
      <c r="T1434" s="86"/>
      <c r="U1434" s="86"/>
    </row>
    <row r="1435" spans="2:21" s="84" customFormat="1" ht="15.75" customHeight="1">
      <c r="B1435" s="85"/>
      <c r="M1435" s="86"/>
      <c r="P1435" s="87"/>
      <c r="Q1435" s="86"/>
      <c r="S1435" s="97"/>
      <c r="T1435" s="86"/>
      <c r="U1435" s="86"/>
    </row>
    <row r="1436" spans="2:21" s="84" customFormat="1" ht="15.75" customHeight="1">
      <c r="B1436" s="85"/>
      <c r="M1436" s="86"/>
      <c r="P1436" s="87"/>
      <c r="Q1436" s="86"/>
      <c r="S1436" s="97"/>
      <c r="T1436" s="86"/>
      <c r="U1436" s="86"/>
    </row>
    <row r="1437" spans="2:21" s="84" customFormat="1" ht="15.75" customHeight="1">
      <c r="B1437" s="85"/>
      <c r="M1437" s="86"/>
      <c r="P1437" s="87"/>
      <c r="Q1437" s="86"/>
      <c r="S1437" s="97"/>
      <c r="T1437" s="86"/>
      <c r="U1437" s="86"/>
    </row>
    <row r="1438" spans="2:21" s="84" customFormat="1" ht="15.75" customHeight="1">
      <c r="B1438" s="85"/>
      <c r="M1438" s="86"/>
      <c r="P1438" s="87"/>
      <c r="Q1438" s="86"/>
      <c r="S1438" s="97"/>
      <c r="T1438" s="86"/>
      <c r="U1438" s="86"/>
    </row>
    <row r="1439" spans="2:21" s="84" customFormat="1" ht="15.75" customHeight="1">
      <c r="B1439" s="85"/>
      <c r="M1439" s="86"/>
      <c r="P1439" s="87"/>
      <c r="Q1439" s="86"/>
      <c r="S1439" s="97"/>
      <c r="T1439" s="86"/>
      <c r="U1439" s="86"/>
    </row>
    <row r="1440" spans="2:21" s="84" customFormat="1" ht="15.75" customHeight="1">
      <c r="B1440" s="85"/>
      <c r="M1440" s="86"/>
      <c r="P1440" s="87"/>
      <c r="Q1440" s="86"/>
      <c r="S1440" s="97"/>
      <c r="T1440" s="86"/>
      <c r="U1440" s="86"/>
    </row>
    <row r="1441" spans="2:21" s="84" customFormat="1" ht="15.75" customHeight="1">
      <c r="B1441" s="85"/>
      <c r="M1441" s="86"/>
      <c r="P1441" s="87"/>
      <c r="Q1441" s="86"/>
      <c r="S1441" s="97"/>
      <c r="T1441" s="86"/>
      <c r="U1441" s="86"/>
    </row>
    <row r="1442" spans="2:21" s="84" customFormat="1" ht="15.75" customHeight="1">
      <c r="B1442" s="85"/>
      <c r="M1442" s="86"/>
      <c r="P1442" s="87"/>
      <c r="Q1442" s="86"/>
      <c r="S1442" s="97"/>
      <c r="T1442" s="86"/>
      <c r="U1442" s="86"/>
    </row>
    <row r="1443" spans="2:21" s="84" customFormat="1" ht="15.75" customHeight="1">
      <c r="B1443" s="85"/>
      <c r="M1443" s="86"/>
      <c r="P1443" s="87"/>
      <c r="Q1443" s="86"/>
      <c r="S1443" s="97"/>
      <c r="T1443" s="86"/>
      <c r="U1443" s="86"/>
    </row>
    <row r="1444" spans="2:21" s="84" customFormat="1" ht="15.75" customHeight="1">
      <c r="B1444" s="85"/>
      <c r="M1444" s="86"/>
      <c r="P1444" s="87"/>
      <c r="Q1444" s="86"/>
      <c r="S1444" s="97"/>
      <c r="T1444" s="86"/>
      <c r="U1444" s="86"/>
    </row>
    <row r="1445" spans="2:21" s="84" customFormat="1" ht="15.75" customHeight="1">
      <c r="B1445" s="85"/>
      <c r="M1445" s="86"/>
      <c r="P1445" s="87"/>
      <c r="Q1445" s="86"/>
      <c r="S1445" s="97"/>
      <c r="T1445" s="86"/>
      <c r="U1445" s="86"/>
    </row>
    <row r="1446" spans="2:21" s="84" customFormat="1" ht="15.75" customHeight="1">
      <c r="B1446" s="85"/>
      <c r="M1446" s="86"/>
      <c r="P1446" s="87"/>
      <c r="Q1446" s="86"/>
      <c r="S1446" s="97"/>
      <c r="T1446" s="86"/>
      <c r="U1446" s="86"/>
    </row>
    <row r="1447" spans="2:21" s="84" customFormat="1" ht="15.75" customHeight="1">
      <c r="B1447" s="85"/>
      <c r="M1447" s="86"/>
      <c r="P1447" s="87"/>
      <c r="Q1447" s="86"/>
      <c r="S1447" s="97"/>
      <c r="T1447" s="86"/>
      <c r="U1447" s="86"/>
    </row>
    <row r="1448" spans="2:21" s="84" customFormat="1" ht="15.75" customHeight="1">
      <c r="B1448" s="85"/>
      <c r="M1448" s="86"/>
      <c r="P1448" s="87"/>
      <c r="Q1448" s="86"/>
      <c r="S1448" s="97"/>
      <c r="T1448" s="86"/>
      <c r="U1448" s="86"/>
    </row>
    <row r="1449" spans="2:21" s="84" customFormat="1" ht="15.75" customHeight="1">
      <c r="B1449" s="85"/>
      <c r="M1449" s="86"/>
      <c r="P1449" s="87"/>
      <c r="Q1449" s="86"/>
      <c r="S1449" s="97"/>
      <c r="T1449" s="86"/>
      <c r="U1449" s="86"/>
    </row>
    <row r="1450" spans="2:21" s="84" customFormat="1" ht="15.75" customHeight="1">
      <c r="B1450" s="85"/>
      <c r="M1450" s="86"/>
      <c r="P1450" s="87"/>
      <c r="Q1450" s="86"/>
      <c r="S1450" s="97"/>
      <c r="T1450" s="86"/>
      <c r="U1450" s="86"/>
    </row>
    <row r="1451" spans="2:21" s="84" customFormat="1" ht="15.75" customHeight="1">
      <c r="B1451" s="85"/>
      <c r="M1451" s="86"/>
      <c r="P1451" s="87"/>
      <c r="Q1451" s="86"/>
      <c r="S1451" s="97"/>
      <c r="T1451" s="86"/>
      <c r="U1451" s="86"/>
    </row>
    <row r="1452" spans="2:21" s="84" customFormat="1" ht="15.75" customHeight="1">
      <c r="B1452" s="85"/>
      <c r="M1452" s="86"/>
      <c r="P1452" s="87"/>
      <c r="Q1452" s="86"/>
      <c r="S1452" s="97"/>
      <c r="T1452" s="86"/>
      <c r="U1452" s="86"/>
    </row>
    <row r="1453" spans="2:21" s="84" customFormat="1" ht="15.75" customHeight="1">
      <c r="B1453" s="85"/>
      <c r="M1453" s="86"/>
      <c r="P1453" s="87"/>
      <c r="Q1453" s="86"/>
      <c r="S1453" s="97"/>
      <c r="T1453" s="86"/>
      <c r="U1453" s="86"/>
    </row>
    <row r="1454" spans="2:21" s="84" customFormat="1" ht="15.75" customHeight="1">
      <c r="B1454" s="85"/>
      <c r="M1454" s="86"/>
      <c r="P1454" s="87"/>
      <c r="Q1454" s="86"/>
      <c r="S1454" s="97"/>
      <c r="T1454" s="86"/>
      <c r="U1454" s="86"/>
    </row>
    <row r="1455" spans="2:21" s="84" customFormat="1" ht="15.75" customHeight="1">
      <c r="B1455" s="85"/>
      <c r="M1455" s="86"/>
      <c r="P1455" s="87"/>
      <c r="Q1455" s="86"/>
      <c r="S1455" s="97"/>
      <c r="T1455" s="86"/>
      <c r="U1455" s="86"/>
    </row>
    <row r="1456" spans="2:21" s="84" customFormat="1" ht="15.75" customHeight="1">
      <c r="B1456" s="85"/>
      <c r="M1456" s="86"/>
      <c r="P1456" s="87"/>
      <c r="Q1456" s="86"/>
      <c r="S1456" s="97"/>
      <c r="T1456" s="86"/>
      <c r="U1456" s="86"/>
    </row>
    <row r="1457" spans="2:21" s="84" customFormat="1" ht="15.75" customHeight="1">
      <c r="B1457" s="85"/>
      <c r="M1457" s="86"/>
      <c r="P1457" s="87"/>
      <c r="Q1457" s="86"/>
      <c r="S1457" s="97"/>
      <c r="T1457" s="86"/>
      <c r="U1457" s="86"/>
    </row>
    <row r="1458" spans="2:21" s="84" customFormat="1" ht="15.75" customHeight="1">
      <c r="B1458" s="85"/>
      <c r="M1458" s="86"/>
      <c r="P1458" s="87"/>
      <c r="Q1458" s="86"/>
      <c r="S1458" s="97"/>
      <c r="T1458" s="86"/>
      <c r="U1458" s="86"/>
    </row>
    <row r="1459" spans="2:21" s="84" customFormat="1" ht="15.75" customHeight="1">
      <c r="B1459" s="85"/>
      <c r="M1459" s="86"/>
      <c r="P1459" s="87"/>
      <c r="Q1459" s="86"/>
      <c r="S1459" s="97"/>
      <c r="T1459" s="86"/>
      <c r="U1459" s="86"/>
    </row>
    <row r="1460" spans="2:21" s="84" customFormat="1" ht="15.75" customHeight="1">
      <c r="B1460" s="85"/>
      <c r="M1460" s="86"/>
      <c r="P1460" s="87"/>
      <c r="Q1460" s="86"/>
      <c r="S1460" s="97"/>
      <c r="T1460" s="86"/>
      <c r="U1460" s="86"/>
    </row>
    <row r="1461" spans="2:21" s="84" customFormat="1" ht="15.75" customHeight="1">
      <c r="B1461" s="85"/>
      <c r="M1461" s="86"/>
      <c r="P1461" s="87"/>
      <c r="Q1461" s="86"/>
      <c r="S1461" s="97"/>
      <c r="T1461" s="86"/>
      <c r="U1461" s="86"/>
    </row>
    <row r="1462" spans="2:21" s="84" customFormat="1" ht="15.75" customHeight="1">
      <c r="B1462" s="85"/>
      <c r="M1462" s="86"/>
      <c r="P1462" s="87"/>
      <c r="Q1462" s="86"/>
      <c r="S1462" s="97"/>
      <c r="T1462" s="86"/>
      <c r="U1462" s="86"/>
    </row>
    <row r="1463" spans="2:21" s="84" customFormat="1" ht="15.75" customHeight="1">
      <c r="B1463" s="85"/>
      <c r="M1463" s="86"/>
      <c r="P1463" s="87"/>
      <c r="Q1463" s="86"/>
      <c r="S1463" s="97"/>
      <c r="T1463" s="86"/>
      <c r="U1463" s="86"/>
    </row>
    <row r="1464" spans="2:21" s="84" customFormat="1" ht="15.75" customHeight="1">
      <c r="B1464" s="85"/>
      <c r="M1464" s="86"/>
      <c r="P1464" s="87"/>
      <c r="Q1464" s="86"/>
      <c r="S1464" s="97"/>
      <c r="T1464" s="86"/>
      <c r="U1464" s="86"/>
    </row>
    <row r="1465" spans="2:21" s="84" customFormat="1" ht="15.75" customHeight="1">
      <c r="B1465" s="85"/>
      <c r="M1465" s="86"/>
      <c r="P1465" s="87"/>
      <c r="Q1465" s="86"/>
      <c r="S1465" s="97"/>
      <c r="T1465" s="86"/>
      <c r="U1465" s="86"/>
    </row>
    <row r="1466" spans="2:21" s="84" customFormat="1" ht="15.75" customHeight="1">
      <c r="B1466" s="85"/>
      <c r="M1466" s="86"/>
      <c r="P1466" s="87"/>
      <c r="Q1466" s="86"/>
      <c r="S1466" s="97"/>
      <c r="T1466" s="86"/>
      <c r="U1466" s="86"/>
    </row>
    <row r="1467" spans="2:21" s="84" customFormat="1" ht="15.75" customHeight="1">
      <c r="B1467" s="85"/>
      <c r="M1467" s="86"/>
      <c r="P1467" s="87"/>
      <c r="Q1467" s="86"/>
      <c r="S1467" s="97"/>
      <c r="T1467" s="86"/>
      <c r="U1467" s="86"/>
    </row>
    <row r="1468" spans="2:21" s="84" customFormat="1" ht="15.75" customHeight="1">
      <c r="B1468" s="85"/>
      <c r="M1468" s="86"/>
      <c r="P1468" s="87"/>
      <c r="Q1468" s="86"/>
      <c r="S1468" s="97"/>
      <c r="T1468" s="86"/>
      <c r="U1468" s="86"/>
    </row>
    <row r="1469" spans="2:21" s="84" customFormat="1" ht="15.75" customHeight="1">
      <c r="B1469" s="85"/>
      <c r="M1469" s="86"/>
      <c r="P1469" s="87"/>
      <c r="Q1469" s="86"/>
      <c r="S1469" s="97"/>
      <c r="T1469" s="86"/>
      <c r="U1469" s="86"/>
    </row>
    <row r="1470" spans="2:21" s="84" customFormat="1" ht="15.75" customHeight="1">
      <c r="B1470" s="85"/>
      <c r="M1470" s="86"/>
      <c r="P1470" s="87"/>
      <c r="Q1470" s="86"/>
      <c r="S1470" s="97"/>
      <c r="T1470" s="86"/>
      <c r="U1470" s="86"/>
    </row>
    <row r="1471" spans="2:21" s="84" customFormat="1" ht="15.75" customHeight="1">
      <c r="B1471" s="85"/>
      <c r="M1471" s="86"/>
      <c r="P1471" s="87"/>
      <c r="Q1471" s="86"/>
      <c r="S1471" s="97"/>
      <c r="T1471" s="86"/>
      <c r="U1471" s="86"/>
    </row>
    <row r="1472" spans="2:21" s="84" customFormat="1" ht="15.75" customHeight="1">
      <c r="B1472" s="85"/>
      <c r="M1472" s="86"/>
      <c r="P1472" s="87"/>
      <c r="Q1472" s="86"/>
      <c r="S1472" s="97"/>
      <c r="T1472" s="86"/>
      <c r="U1472" s="86"/>
    </row>
    <row r="1473" spans="2:21" s="84" customFormat="1" ht="15.75" customHeight="1">
      <c r="B1473" s="85"/>
      <c r="M1473" s="86"/>
      <c r="P1473" s="87"/>
      <c r="Q1473" s="86"/>
      <c r="S1473" s="97"/>
      <c r="T1473" s="86"/>
      <c r="U1473" s="86"/>
    </row>
    <row r="1474" spans="2:21" s="84" customFormat="1" ht="15.75" customHeight="1">
      <c r="B1474" s="85"/>
      <c r="M1474" s="86"/>
      <c r="P1474" s="87"/>
      <c r="Q1474" s="86"/>
      <c r="S1474" s="97"/>
      <c r="T1474" s="86"/>
      <c r="U1474" s="86"/>
    </row>
    <row r="1475" spans="2:21" s="84" customFormat="1" ht="15.75" customHeight="1">
      <c r="B1475" s="85"/>
      <c r="M1475" s="86"/>
      <c r="P1475" s="87"/>
      <c r="Q1475" s="86"/>
      <c r="S1475" s="97"/>
      <c r="T1475" s="86"/>
      <c r="U1475" s="86"/>
    </row>
    <row r="1476" spans="2:21" s="84" customFormat="1" ht="15.75" customHeight="1">
      <c r="B1476" s="85"/>
      <c r="M1476" s="86"/>
      <c r="P1476" s="87"/>
      <c r="Q1476" s="86"/>
      <c r="S1476" s="97"/>
      <c r="T1476" s="86"/>
      <c r="U1476" s="86"/>
    </row>
    <row r="1477" spans="2:21" s="84" customFormat="1" ht="15.75" customHeight="1">
      <c r="B1477" s="85"/>
      <c r="M1477" s="86"/>
      <c r="P1477" s="87"/>
      <c r="Q1477" s="86"/>
      <c r="S1477" s="97"/>
      <c r="T1477" s="86"/>
      <c r="U1477" s="86"/>
    </row>
    <row r="1478" spans="2:21" s="84" customFormat="1" ht="15.75" customHeight="1">
      <c r="B1478" s="85"/>
      <c r="M1478" s="86"/>
      <c r="P1478" s="87"/>
      <c r="Q1478" s="86"/>
      <c r="S1478" s="97"/>
      <c r="T1478" s="86"/>
      <c r="U1478" s="86"/>
    </row>
    <row r="1479" spans="2:21" s="84" customFormat="1" ht="15.75" customHeight="1">
      <c r="B1479" s="85"/>
      <c r="M1479" s="86"/>
      <c r="P1479" s="87"/>
      <c r="Q1479" s="86"/>
      <c r="S1479" s="97"/>
      <c r="T1479" s="86"/>
      <c r="U1479" s="86"/>
    </row>
    <row r="1480" spans="2:21" s="84" customFormat="1" ht="15.75" customHeight="1">
      <c r="B1480" s="85"/>
      <c r="M1480" s="86"/>
      <c r="P1480" s="87"/>
      <c r="Q1480" s="86"/>
      <c r="S1480" s="97"/>
      <c r="T1480" s="86"/>
      <c r="U1480" s="86"/>
    </row>
    <row r="1481" spans="2:21" s="84" customFormat="1" ht="15.75" customHeight="1">
      <c r="B1481" s="85"/>
      <c r="M1481" s="86"/>
      <c r="P1481" s="87"/>
      <c r="Q1481" s="86"/>
      <c r="S1481" s="97"/>
      <c r="T1481" s="86"/>
      <c r="U1481" s="86"/>
    </row>
    <row r="1482" spans="2:21" s="84" customFormat="1" ht="15.75" customHeight="1">
      <c r="B1482" s="85"/>
      <c r="M1482" s="86"/>
      <c r="P1482" s="87"/>
      <c r="Q1482" s="86"/>
      <c r="S1482" s="97"/>
      <c r="T1482" s="86"/>
      <c r="U1482" s="86"/>
    </row>
    <row r="1483" spans="2:21" s="84" customFormat="1" ht="15.75" customHeight="1">
      <c r="B1483" s="85"/>
      <c r="M1483" s="86"/>
      <c r="P1483" s="87"/>
      <c r="Q1483" s="86"/>
      <c r="S1483" s="97"/>
      <c r="T1483" s="86"/>
      <c r="U1483" s="86"/>
    </row>
    <row r="1484" spans="2:21" s="84" customFormat="1" ht="15.75" customHeight="1">
      <c r="B1484" s="85"/>
      <c r="M1484" s="86"/>
      <c r="P1484" s="87"/>
      <c r="Q1484" s="86"/>
      <c r="S1484" s="97"/>
      <c r="T1484" s="86"/>
      <c r="U1484" s="86"/>
    </row>
    <row r="1485" spans="2:21" s="84" customFormat="1" ht="15.75" customHeight="1">
      <c r="B1485" s="85"/>
      <c r="M1485" s="86"/>
      <c r="P1485" s="87"/>
      <c r="Q1485" s="86"/>
      <c r="S1485" s="97"/>
      <c r="T1485" s="86"/>
      <c r="U1485" s="86"/>
    </row>
    <row r="1486" spans="2:21" s="84" customFormat="1" ht="15.75" customHeight="1">
      <c r="B1486" s="85"/>
      <c r="M1486" s="86"/>
      <c r="P1486" s="87"/>
      <c r="Q1486" s="86"/>
      <c r="S1486" s="97"/>
      <c r="T1486" s="86"/>
      <c r="U1486" s="86"/>
    </row>
    <row r="1487" spans="2:21" s="84" customFormat="1" ht="15.75" customHeight="1">
      <c r="B1487" s="85"/>
      <c r="M1487" s="86"/>
      <c r="P1487" s="87"/>
      <c r="Q1487" s="86"/>
      <c r="S1487" s="97"/>
      <c r="T1487" s="86"/>
      <c r="U1487" s="86"/>
    </row>
    <row r="1488" spans="2:21" s="84" customFormat="1" ht="15.75" customHeight="1">
      <c r="B1488" s="85"/>
      <c r="M1488" s="86"/>
      <c r="P1488" s="87"/>
      <c r="Q1488" s="86"/>
      <c r="S1488" s="97"/>
      <c r="T1488" s="86"/>
      <c r="U1488" s="86"/>
    </row>
    <row r="1489" spans="2:21" s="84" customFormat="1" ht="15.75" customHeight="1">
      <c r="B1489" s="85"/>
      <c r="M1489" s="86"/>
      <c r="P1489" s="87"/>
      <c r="Q1489" s="86"/>
      <c r="S1489" s="97"/>
      <c r="T1489" s="86"/>
      <c r="U1489" s="86"/>
    </row>
    <row r="1490" spans="2:21" s="84" customFormat="1" ht="15.75" customHeight="1">
      <c r="B1490" s="85"/>
      <c r="M1490" s="86"/>
      <c r="P1490" s="87"/>
      <c r="Q1490" s="86"/>
      <c r="S1490" s="97"/>
      <c r="T1490" s="86"/>
      <c r="U1490" s="86"/>
    </row>
    <row r="1491" spans="2:21" s="84" customFormat="1" ht="15.75" customHeight="1">
      <c r="B1491" s="85"/>
      <c r="M1491" s="86"/>
      <c r="P1491" s="87"/>
      <c r="Q1491" s="86"/>
      <c r="S1491" s="97"/>
      <c r="T1491" s="86"/>
      <c r="U1491" s="86"/>
    </row>
    <row r="1492" spans="2:21" s="84" customFormat="1" ht="15.75" customHeight="1">
      <c r="B1492" s="85"/>
      <c r="M1492" s="86"/>
      <c r="P1492" s="87"/>
      <c r="Q1492" s="86"/>
      <c r="S1492" s="97"/>
      <c r="T1492" s="86"/>
      <c r="U1492" s="86"/>
    </row>
    <row r="1493" spans="2:21" s="84" customFormat="1" ht="15.75" customHeight="1">
      <c r="B1493" s="85"/>
      <c r="M1493" s="86"/>
      <c r="P1493" s="87"/>
      <c r="Q1493" s="86"/>
      <c r="S1493" s="97"/>
      <c r="T1493" s="86"/>
      <c r="U1493" s="86"/>
    </row>
    <row r="1494" spans="2:21" s="84" customFormat="1" ht="15.75" customHeight="1">
      <c r="B1494" s="85"/>
      <c r="M1494" s="86"/>
      <c r="P1494" s="87"/>
      <c r="Q1494" s="86"/>
      <c r="S1494" s="97"/>
      <c r="T1494" s="86"/>
      <c r="U1494" s="86"/>
    </row>
    <row r="1495" spans="2:21" s="84" customFormat="1" ht="15.75" customHeight="1">
      <c r="B1495" s="85"/>
      <c r="M1495" s="86"/>
      <c r="P1495" s="87"/>
      <c r="Q1495" s="86"/>
      <c r="S1495" s="97"/>
      <c r="T1495" s="86"/>
      <c r="U1495" s="86"/>
    </row>
    <row r="1496" spans="2:21" s="84" customFormat="1" ht="15.75" customHeight="1">
      <c r="B1496" s="85"/>
      <c r="M1496" s="86"/>
      <c r="P1496" s="87"/>
      <c r="Q1496" s="86"/>
      <c r="S1496" s="97"/>
      <c r="T1496" s="86"/>
      <c r="U1496" s="86"/>
    </row>
    <row r="1497" spans="2:21" s="84" customFormat="1" ht="15.75" customHeight="1">
      <c r="B1497" s="85"/>
      <c r="M1497" s="86"/>
      <c r="P1497" s="87"/>
      <c r="Q1497" s="86"/>
      <c r="S1497" s="97"/>
      <c r="T1497" s="86"/>
      <c r="U1497" s="86"/>
    </row>
    <row r="1498" spans="2:21" s="84" customFormat="1" ht="15.75" customHeight="1">
      <c r="B1498" s="85"/>
      <c r="M1498" s="86"/>
      <c r="P1498" s="87"/>
      <c r="Q1498" s="86"/>
      <c r="S1498" s="97"/>
      <c r="T1498" s="86"/>
      <c r="U1498" s="86"/>
    </row>
    <row r="1499" spans="2:21" s="84" customFormat="1" ht="15.75" customHeight="1">
      <c r="B1499" s="85"/>
      <c r="M1499" s="86"/>
      <c r="P1499" s="87"/>
      <c r="Q1499" s="86"/>
      <c r="S1499" s="97"/>
      <c r="T1499" s="86"/>
      <c r="U1499" s="86"/>
    </row>
    <row r="1500" spans="2:21" s="84" customFormat="1" ht="15.75" customHeight="1">
      <c r="B1500" s="85"/>
      <c r="M1500" s="86"/>
      <c r="P1500" s="87"/>
      <c r="Q1500" s="86"/>
      <c r="S1500" s="97"/>
      <c r="T1500" s="86"/>
      <c r="U1500" s="86"/>
    </row>
    <row r="1501" spans="2:21" s="84" customFormat="1" ht="15.75" customHeight="1">
      <c r="B1501" s="85"/>
      <c r="M1501" s="86"/>
      <c r="P1501" s="87"/>
      <c r="Q1501" s="86"/>
      <c r="S1501" s="97"/>
      <c r="T1501" s="86"/>
      <c r="U1501" s="86"/>
    </row>
    <row r="1502" spans="2:21" s="84" customFormat="1" ht="15.75" customHeight="1">
      <c r="B1502" s="85"/>
      <c r="M1502" s="86"/>
      <c r="P1502" s="87"/>
      <c r="Q1502" s="86"/>
      <c r="S1502" s="97"/>
      <c r="T1502" s="86"/>
      <c r="U1502" s="86"/>
    </row>
    <row r="1503" spans="2:21" s="84" customFormat="1" ht="15.75" customHeight="1">
      <c r="B1503" s="85"/>
      <c r="M1503" s="86"/>
      <c r="P1503" s="87"/>
      <c r="Q1503" s="86"/>
      <c r="S1503" s="97"/>
      <c r="T1503" s="86"/>
      <c r="U1503" s="86"/>
    </row>
    <row r="1504" spans="2:21" s="84" customFormat="1" ht="15.75" customHeight="1">
      <c r="B1504" s="85"/>
      <c r="M1504" s="86"/>
      <c r="P1504" s="87"/>
      <c r="Q1504" s="86"/>
      <c r="S1504" s="97"/>
      <c r="T1504" s="86"/>
      <c r="U1504" s="86"/>
    </row>
    <row r="1505" spans="2:21" s="84" customFormat="1" ht="15.75" customHeight="1">
      <c r="B1505" s="85"/>
      <c r="M1505" s="86"/>
      <c r="P1505" s="87"/>
      <c r="Q1505" s="86"/>
      <c r="S1505" s="97"/>
      <c r="T1505" s="86"/>
      <c r="U1505" s="86"/>
    </row>
    <row r="1506" spans="2:21" s="84" customFormat="1" ht="15.75" customHeight="1">
      <c r="B1506" s="85"/>
      <c r="M1506" s="86"/>
      <c r="P1506" s="87"/>
      <c r="Q1506" s="86"/>
      <c r="S1506" s="97"/>
      <c r="T1506" s="86"/>
      <c r="U1506" s="86"/>
    </row>
    <row r="1507" spans="2:21" s="84" customFormat="1" ht="15.75" customHeight="1">
      <c r="B1507" s="85"/>
      <c r="M1507" s="86"/>
      <c r="P1507" s="87"/>
      <c r="Q1507" s="86"/>
      <c r="S1507" s="97"/>
      <c r="T1507" s="86"/>
      <c r="U1507" s="86"/>
    </row>
    <row r="1508" spans="2:21" s="84" customFormat="1" ht="15.75" customHeight="1">
      <c r="B1508" s="85"/>
      <c r="M1508" s="86"/>
      <c r="P1508" s="87"/>
      <c r="Q1508" s="86"/>
      <c r="S1508" s="97"/>
      <c r="T1508" s="86"/>
      <c r="U1508" s="86"/>
    </row>
    <row r="1509" spans="2:21" s="84" customFormat="1" ht="15.75" customHeight="1">
      <c r="B1509" s="85"/>
      <c r="M1509" s="86"/>
      <c r="P1509" s="87"/>
      <c r="Q1509" s="86"/>
      <c r="S1509" s="97"/>
      <c r="T1509" s="86"/>
      <c r="U1509" s="86"/>
    </row>
    <row r="1510" spans="2:21" s="84" customFormat="1" ht="15.75" customHeight="1">
      <c r="B1510" s="85"/>
      <c r="M1510" s="86"/>
      <c r="P1510" s="87"/>
      <c r="Q1510" s="86"/>
      <c r="S1510" s="97"/>
      <c r="T1510" s="86"/>
      <c r="U1510" s="86"/>
    </row>
    <row r="1511" spans="2:21" s="84" customFormat="1" ht="15.75" customHeight="1">
      <c r="B1511" s="85"/>
      <c r="M1511" s="86"/>
      <c r="P1511" s="87"/>
      <c r="Q1511" s="86"/>
      <c r="S1511" s="97"/>
      <c r="T1511" s="86"/>
      <c r="U1511" s="86"/>
    </row>
    <row r="1512" spans="2:21" s="84" customFormat="1" ht="15.75" customHeight="1">
      <c r="B1512" s="85"/>
      <c r="M1512" s="86"/>
      <c r="P1512" s="87"/>
      <c r="Q1512" s="86"/>
      <c r="S1512" s="97"/>
      <c r="T1512" s="86"/>
      <c r="U1512" s="86"/>
    </row>
    <row r="1513" spans="2:21" s="84" customFormat="1" ht="15.75" customHeight="1">
      <c r="B1513" s="85"/>
      <c r="M1513" s="86"/>
      <c r="P1513" s="87"/>
      <c r="Q1513" s="86"/>
      <c r="S1513" s="97"/>
      <c r="T1513" s="86"/>
      <c r="U1513" s="86"/>
    </row>
    <row r="1514" spans="2:21" s="84" customFormat="1" ht="15.75" customHeight="1">
      <c r="B1514" s="85"/>
      <c r="M1514" s="86"/>
      <c r="P1514" s="87"/>
      <c r="Q1514" s="86"/>
      <c r="S1514" s="97"/>
      <c r="T1514" s="86"/>
      <c r="U1514" s="86"/>
    </row>
    <row r="1515" spans="2:21" s="84" customFormat="1" ht="15.75" customHeight="1">
      <c r="B1515" s="85"/>
      <c r="M1515" s="86"/>
      <c r="P1515" s="87"/>
      <c r="Q1515" s="86"/>
      <c r="S1515" s="97"/>
      <c r="T1515" s="86"/>
      <c r="U1515" s="86"/>
    </row>
    <row r="1516" spans="2:21" s="84" customFormat="1" ht="15.75" customHeight="1">
      <c r="B1516" s="85"/>
      <c r="M1516" s="86"/>
      <c r="P1516" s="87"/>
      <c r="Q1516" s="86"/>
      <c r="S1516" s="97"/>
      <c r="T1516" s="86"/>
      <c r="U1516" s="86"/>
    </row>
    <row r="1517" spans="2:21" s="84" customFormat="1" ht="15.75" customHeight="1">
      <c r="B1517" s="85"/>
      <c r="M1517" s="86"/>
      <c r="P1517" s="87"/>
      <c r="Q1517" s="86"/>
      <c r="S1517" s="97"/>
      <c r="T1517" s="86"/>
      <c r="U1517" s="86"/>
    </row>
    <row r="1518" spans="2:21" s="84" customFormat="1" ht="15.75" customHeight="1">
      <c r="B1518" s="85"/>
      <c r="M1518" s="86"/>
      <c r="P1518" s="87"/>
      <c r="Q1518" s="86"/>
      <c r="S1518" s="97"/>
      <c r="T1518" s="86"/>
      <c r="U1518" s="86"/>
    </row>
    <row r="1519" spans="2:21" s="84" customFormat="1" ht="15.75" customHeight="1">
      <c r="B1519" s="85"/>
      <c r="M1519" s="86"/>
      <c r="P1519" s="87"/>
      <c r="Q1519" s="86"/>
      <c r="S1519" s="97"/>
      <c r="T1519" s="86"/>
      <c r="U1519" s="86"/>
    </row>
    <row r="1520" spans="2:21" s="84" customFormat="1" ht="15.75" customHeight="1">
      <c r="B1520" s="85"/>
      <c r="M1520" s="86"/>
      <c r="P1520" s="87"/>
      <c r="Q1520" s="86"/>
      <c r="S1520" s="97"/>
      <c r="T1520" s="86"/>
      <c r="U1520" s="86"/>
    </row>
    <row r="1521" spans="2:21" s="84" customFormat="1" ht="15.75" customHeight="1">
      <c r="B1521" s="85"/>
      <c r="M1521" s="86"/>
      <c r="P1521" s="87"/>
      <c r="Q1521" s="86"/>
      <c r="S1521" s="97"/>
      <c r="T1521" s="86"/>
      <c r="U1521" s="86"/>
    </row>
    <row r="1522" spans="2:21" s="84" customFormat="1" ht="15.75" customHeight="1">
      <c r="B1522" s="85"/>
      <c r="M1522" s="86"/>
      <c r="P1522" s="87"/>
      <c r="Q1522" s="86"/>
      <c r="S1522" s="97"/>
      <c r="T1522" s="86"/>
      <c r="U1522" s="86"/>
    </row>
    <row r="1523" spans="2:21" s="84" customFormat="1" ht="15.75" customHeight="1">
      <c r="B1523" s="85"/>
      <c r="M1523" s="86"/>
      <c r="P1523" s="87"/>
      <c r="Q1523" s="86"/>
      <c r="S1523" s="97"/>
      <c r="T1523" s="86"/>
      <c r="U1523" s="86"/>
    </row>
    <row r="1524" spans="2:21" s="84" customFormat="1" ht="15.75" customHeight="1">
      <c r="B1524" s="85"/>
      <c r="M1524" s="86"/>
      <c r="P1524" s="87"/>
      <c r="Q1524" s="86"/>
      <c r="S1524" s="97"/>
      <c r="T1524" s="86"/>
      <c r="U1524" s="86"/>
    </row>
    <row r="1525" spans="2:21" s="84" customFormat="1" ht="15.75" customHeight="1">
      <c r="B1525" s="85"/>
      <c r="M1525" s="86"/>
      <c r="P1525" s="87"/>
      <c r="Q1525" s="86"/>
      <c r="S1525" s="97"/>
      <c r="T1525" s="86"/>
      <c r="U1525" s="86"/>
    </row>
    <row r="1526" spans="2:21" s="84" customFormat="1" ht="15.75" customHeight="1">
      <c r="B1526" s="85"/>
      <c r="M1526" s="86"/>
      <c r="P1526" s="87"/>
      <c r="Q1526" s="86"/>
      <c r="S1526" s="97"/>
      <c r="T1526" s="86"/>
      <c r="U1526" s="86"/>
    </row>
    <row r="1527" spans="2:21" s="84" customFormat="1" ht="15.75" customHeight="1">
      <c r="B1527" s="85"/>
      <c r="M1527" s="86"/>
      <c r="P1527" s="87"/>
      <c r="Q1527" s="86"/>
      <c r="S1527" s="97"/>
      <c r="T1527" s="86"/>
      <c r="U1527" s="86"/>
    </row>
    <row r="1528" spans="2:21" s="84" customFormat="1" ht="15.75" customHeight="1">
      <c r="B1528" s="85"/>
      <c r="M1528" s="86"/>
      <c r="P1528" s="87"/>
      <c r="Q1528" s="86"/>
      <c r="S1528" s="97"/>
      <c r="T1528" s="86"/>
      <c r="U1528" s="86"/>
    </row>
    <row r="1529" spans="2:21" s="84" customFormat="1" ht="15.75" customHeight="1">
      <c r="B1529" s="85"/>
      <c r="M1529" s="86"/>
      <c r="P1529" s="87"/>
      <c r="Q1529" s="86"/>
      <c r="S1529" s="97"/>
      <c r="T1529" s="86"/>
      <c r="U1529" s="86"/>
    </row>
    <row r="1530" spans="2:21" s="84" customFormat="1" ht="15.75" customHeight="1">
      <c r="B1530" s="85"/>
      <c r="M1530" s="86"/>
      <c r="P1530" s="87"/>
      <c r="Q1530" s="86"/>
      <c r="S1530" s="97"/>
      <c r="T1530" s="86"/>
      <c r="U1530" s="86"/>
    </row>
    <row r="1531" spans="2:21" s="84" customFormat="1" ht="15.75" customHeight="1">
      <c r="B1531" s="85"/>
      <c r="M1531" s="86"/>
      <c r="P1531" s="87"/>
      <c r="Q1531" s="86"/>
      <c r="S1531" s="97"/>
      <c r="T1531" s="86"/>
      <c r="U1531" s="86"/>
    </row>
    <row r="1532" spans="2:21" s="84" customFormat="1" ht="15.75" customHeight="1">
      <c r="B1532" s="85"/>
      <c r="M1532" s="86"/>
      <c r="P1532" s="87"/>
      <c r="Q1532" s="86"/>
      <c r="S1532" s="97"/>
      <c r="T1532" s="86"/>
      <c r="U1532" s="86"/>
    </row>
    <row r="1533" spans="2:21" s="84" customFormat="1" ht="15.75" customHeight="1">
      <c r="B1533" s="85"/>
      <c r="M1533" s="86"/>
      <c r="P1533" s="87"/>
      <c r="Q1533" s="86"/>
      <c r="S1533" s="97"/>
      <c r="T1533" s="86"/>
      <c r="U1533" s="86"/>
    </row>
    <row r="1534" spans="2:21" s="84" customFormat="1" ht="15.75" customHeight="1">
      <c r="B1534" s="85"/>
      <c r="M1534" s="86"/>
      <c r="P1534" s="87"/>
      <c r="Q1534" s="86"/>
      <c r="S1534" s="97"/>
      <c r="T1534" s="86"/>
      <c r="U1534" s="86"/>
    </row>
    <row r="1535" spans="2:21" s="84" customFormat="1" ht="15.75" customHeight="1">
      <c r="B1535" s="85"/>
      <c r="M1535" s="86"/>
      <c r="P1535" s="87"/>
      <c r="Q1535" s="86"/>
      <c r="S1535" s="97"/>
      <c r="T1535" s="86"/>
      <c r="U1535" s="86"/>
    </row>
    <row r="1536" spans="2:21" s="84" customFormat="1" ht="15.75" customHeight="1">
      <c r="B1536" s="85"/>
      <c r="M1536" s="86"/>
      <c r="P1536" s="87"/>
      <c r="Q1536" s="86"/>
      <c r="S1536" s="97"/>
      <c r="T1536" s="86"/>
      <c r="U1536" s="86"/>
    </row>
    <row r="1537" spans="2:21" s="84" customFormat="1" ht="15.75" customHeight="1">
      <c r="B1537" s="85"/>
      <c r="M1537" s="86"/>
      <c r="P1537" s="87"/>
      <c r="Q1537" s="86"/>
      <c r="S1537" s="97"/>
      <c r="T1537" s="86"/>
      <c r="U1537" s="86"/>
    </row>
    <row r="1538" spans="2:21" s="84" customFormat="1" ht="15.75" customHeight="1">
      <c r="B1538" s="85"/>
      <c r="M1538" s="86"/>
      <c r="P1538" s="87"/>
      <c r="Q1538" s="86"/>
      <c r="S1538" s="97"/>
      <c r="T1538" s="86"/>
      <c r="U1538" s="86"/>
    </row>
    <row r="1539" spans="2:21" s="84" customFormat="1" ht="15.75" customHeight="1">
      <c r="B1539" s="85"/>
      <c r="M1539" s="86"/>
      <c r="P1539" s="87"/>
      <c r="Q1539" s="86"/>
      <c r="S1539" s="97"/>
      <c r="T1539" s="86"/>
      <c r="U1539" s="86"/>
    </row>
    <row r="1540" spans="2:21" s="84" customFormat="1" ht="15.75" customHeight="1">
      <c r="B1540" s="85"/>
      <c r="M1540" s="86"/>
      <c r="P1540" s="87"/>
      <c r="Q1540" s="86"/>
      <c r="S1540" s="97"/>
      <c r="T1540" s="86"/>
      <c r="U1540" s="86"/>
    </row>
    <row r="1541" spans="2:21" s="84" customFormat="1" ht="15.75" customHeight="1">
      <c r="B1541" s="85"/>
      <c r="M1541" s="86"/>
      <c r="P1541" s="87"/>
      <c r="Q1541" s="86"/>
      <c r="S1541" s="97"/>
      <c r="T1541" s="86"/>
      <c r="U1541" s="86"/>
    </row>
    <row r="1542" spans="2:21" s="84" customFormat="1" ht="15.75" customHeight="1">
      <c r="B1542" s="85"/>
      <c r="M1542" s="86"/>
      <c r="P1542" s="87"/>
      <c r="Q1542" s="86"/>
      <c r="S1542" s="97"/>
      <c r="T1542" s="86"/>
      <c r="U1542" s="86"/>
    </row>
    <row r="1543" spans="2:21" s="84" customFormat="1" ht="15.75" customHeight="1">
      <c r="B1543" s="85"/>
      <c r="M1543" s="86"/>
      <c r="P1543" s="87"/>
      <c r="Q1543" s="86"/>
      <c r="S1543" s="97"/>
      <c r="T1543" s="86"/>
      <c r="U1543" s="86"/>
    </row>
    <row r="1544" spans="2:21" s="84" customFormat="1" ht="15.75" customHeight="1">
      <c r="B1544" s="85"/>
      <c r="M1544" s="86"/>
      <c r="P1544" s="87"/>
      <c r="Q1544" s="86"/>
      <c r="S1544" s="97"/>
      <c r="T1544" s="86"/>
      <c r="U1544" s="86"/>
    </row>
    <row r="1545" spans="2:21" s="84" customFormat="1" ht="15.75" customHeight="1">
      <c r="B1545" s="85"/>
      <c r="M1545" s="86"/>
      <c r="P1545" s="87"/>
      <c r="Q1545" s="86"/>
      <c r="S1545" s="97"/>
      <c r="T1545" s="86"/>
      <c r="U1545" s="86"/>
    </row>
    <row r="1546" spans="2:21" s="84" customFormat="1" ht="15.75" customHeight="1">
      <c r="B1546" s="85"/>
      <c r="M1546" s="86"/>
      <c r="P1546" s="87"/>
      <c r="Q1546" s="86"/>
      <c r="S1546" s="97"/>
      <c r="T1546" s="86"/>
      <c r="U1546" s="86"/>
    </row>
    <row r="1547" spans="2:21" s="84" customFormat="1" ht="15.75" customHeight="1">
      <c r="B1547" s="85"/>
      <c r="M1547" s="86"/>
      <c r="P1547" s="87"/>
      <c r="Q1547" s="86"/>
      <c r="S1547" s="97"/>
      <c r="T1547" s="86"/>
      <c r="U1547" s="86"/>
    </row>
    <row r="1548" spans="2:21" s="84" customFormat="1" ht="15.75" customHeight="1">
      <c r="B1548" s="85"/>
      <c r="M1548" s="86"/>
      <c r="P1548" s="87"/>
      <c r="Q1548" s="86"/>
      <c r="S1548" s="97"/>
      <c r="T1548" s="86"/>
      <c r="U1548" s="86"/>
    </row>
    <row r="1549" spans="2:21" s="84" customFormat="1" ht="15.75" customHeight="1">
      <c r="B1549" s="85"/>
      <c r="M1549" s="86"/>
      <c r="P1549" s="87"/>
      <c r="Q1549" s="86"/>
      <c r="S1549" s="97"/>
      <c r="T1549" s="86"/>
      <c r="U1549" s="86"/>
    </row>
    <row r="1550" spans="2:21" s="84" customFormat="1" ht="15.75" customHeight="1">
      <c r="B1550" s="85"/>
      <c r="M1550" s="86"/>
      <c r="P1550" s="87"/>
      <c r="Q1550" s="86"/>
      <c r="S1550" s="97"/>
      <c r="T1550" s="86"/>
      <c r="U1550" s="86"/>
    </row>
    <row r="1551" spans="2:21" s="84" customFormat="1" ht="15.75" customHeight="1">
      <c r="B1551" s="85"/>
      <c r="M1551" s="86"/>
      <c r="P1551" s="87"/>
      <c r="Q1551" s="86"/>
      <c r="S1551" s="97"/>
      <c r="T1551" s="86"/>
      <c r="U1551" s="86"/>
    </row>
    <row r="1552" spans="2:21" s="84" customFormat="1" ht="15.75" customHeight="1">
      <c r="B1552" s="85"/>
      <c r="M1552" s="86"/>
      <c r="P1552" s="87"/>
      <c r="Q1552" s="86"/>
      <c r="S1552" s="97"/>
      <c r="T1552" s="86"/>
      <c r="U1552" s="86"/>
    </row>
    <row r="1553" spans="2:21" s="84" customFormat="1" ht="15.75" customHeight="1">
      <c r="B1553" s="85"/>
      <c r="M1553" s="86"/>
      <c r="P1553" s="87"/>
      <c r="Q1553" s="86"/>
      <c r="S1553" s="97"/>
      <c r="T1553" s="86"/>
      <c r="U1553" s="86"/>
    </row>
    <row r="1554" spans="2:21" s="84" customFormat="1" ht="15.75" customHeight="1">
      <c r="B1554" s="85"/>
      <c r="M1554" s="86"/>
      <c r="P1554" s="87"/>
      <c r="Q1554" s="86"/>
      <c r="S1554" s="97"/>
      <c r="T1554" s="86"/>
      <c r="U1554" s="86"/>
    </row>
    <row r="1555" spans="2:21" s="84" customFormat="1" ht="15.75" customHeight="1">
      <c r="B1555" s="85"/>
      <c r="M1555" s="86"/>
      <c r="P1555" s="87"/>
      <c r="Q1555" s="86"/>
      <c r="S1555" s="97"/>
      <c r="T1555" s="86"/>
      <c r="U1555" s="86"/>
    </row>
    <row r="1556" spans="2:21" s="84" customFormat="1" ht="15.75" customHeight="1">
      <c r="B1556" s="85"/>
      <c r="M1556" s="86"/>
      <c r="P1556" s="87"/>
      <c r="Q1556" s="86"/>
      <c r="S1556" s="97"/>
      <c r="T1556" s="86"/>
      <c r="U1556" s="86"/>
    </row>
    <row r="1557" spans="2:21" s="84" customFormat="1" ht="15.75" customHeight="1">
      <c r="B1557" s="85"/>
      <c r="M1557" s="86"/>
      <c r="P1557" s="87"/>
      <c r="Q1557" s="86"/>
      <c r="S1557" s="97"/>
      <c r="T1557" s="86"/>
      <c r="U1557" s="86"/>
    </row>
    <row r="1558" spans="2:21" s="84" customFormat="1" ht="15.75" customHeight="1">
      <c r="B1558" s="85"/>
      <c r="M1558" s="86"/>
      <c r="P1558" s="87"/>
      <c r="Q1558" s="86"/>
      <c r="S1558" s="97"/>
      <c r="T1558" s="86"/>
      <c r="U1558" s="86"/>
    </row>
    <row r="1559" spans="2:21" s="84" customFormat="1" ht="15.75" customHeight="1">
      <c r="B1559" s="85"/>
      <c r="M1559" s="86"/>
      <c r="P1559" s="87"/>
      <c r="Q1559" s="86"/>
      <c r="S1559" s="97"/>
      <c r="T1559" s="86"/>
      <c r="U1559" s="86"/>
    </row>
    <row r="1560" spans="2:21" s="84" customFormat="1" ht="15.75" customHeight="1">
      <c r="B1560" s="85"/>
      <c r="M1560" s="86"/>
      <c r="P1560" s="87"/>
      <c r="Q1560" s="86"/>
      <c r="S1560" s="97"/>
      <c r="T1560" s="86"/>
      <c r="U1560" s="86"/>
    </row>
    <row r="1561" spans="2:21" s="84" customFormat="1" ht="15.75" customHeight="1">
      <c r="B1561" s="85"/>
      <c r="M1561" s="86"/>
      <c r="P1561" s="87"/>
      <c r="Q1561" s="86"/>
      <c r="S1561" s="97"/>
      <c r="T1561" s="86"/>
      <c r="U1561" s="86"/>
    </row>
    <row r="1562" spans="2:21" s="84" customFormat="1" ht="15.75" customHeight="1">
      <c r="B1562" s="85"/>
      <c r="M1562" s="86"/>
      <c r="P1562" s="87"/>
      <c r="Q1562" s="86"/>
      <c r="S1562" s="97"/>
      <c r="T1562" s="86"/>
      <c r="U1562" s="86"/>
    </row>
    <row r="1563" spans="2:21" s="84" customFormat="1" ht="15.75" customHeight="1">
      <c r="B1563" s="85"/>
      <c r="M1563" s="86"/>
      <c r="P1563" s="87"/>
      <c r="Q1563" s="86"/>
      <c r="S1563" s="97"/>
      <c r="T1563" s="86"/>
      <c r="U1563" s="86"/>
    </row>
    <row r="1564" spans="2:21" s="84" customFormat="1" ht="15.75" customHeight="1">
      <c r="B1564" s="85"/>
      <c r="M1564" s="86"/>
      <c r="P1564" s="87"/>
      <c r="Q1564" s="86"/>
      <c r="S1564" s="97"/>
      <c r="T1564" s="86"/>
      <c r="U1564" s="86"/>
    </row>
    <row r="1565" spans="2:21" s="84" customFormat="1" ht="15.75" customHeight="1">
      <c r="B1565" s="85"/>
      <c r="M1565" s="86"/>
      <c r="P1565" s="87"/>
      <c r="Q1565" s="86"/>
      <c r="S1565" s="97"/>
      <c r="T1565" s="86"/>
      <c r="U1565" s="86"/>
    </row>
    <row r="1566" spans="2:21" s="84" customFormat="1" ht="15.75" customHeight="1">
      <c r="B1566" s="85"/>
      <c r="M1566" s="86"/>
      <c r="P1566" s="87"/>
      <c r="Q1566" s="86"/>
      <c r="S1566" s="97"/>
      <c r="T1566" s="86"/>
      <c r="U1566" s="86"/>
    </row>
    <row r="1567" spans="2:21" s="84" customFormat="1" ht="15.75" customHeight="1">
      <c r="B1567" s="85"/>
      <c r="M1567" s="86"/>
      <c r="P1567" s="87"/>
      <c r="Q1567" s="86"/>
      <c r="S1567" s="97"/>
      <c r="T1567" s="86"/>
      <c r="U1567" s="86"/>
    </row>
    <row r="1568" spans="2:21" s="84" customFormat="1" ht="15.75" customHeight="1">
      <c r="B1568" s="85"/>
      <c r="M1568" s="86"/>
      <c r="P1568" s="87"/>
      <c r="Q1568" s="86"/>
      <c r="S1568" s="97"/>
      <c r="T1568" s="86"/>
      <c r="U1568" s="86"/>
    </row>
    <row r="1569" spans="2:21" s="84" customFormat="1" ht="15.75" customHeight="1">
      <c r="B1569" s="85"/>
      <c r="M1569" s="86"/>
      <c r="P1569" s="87"/>
      <c r="Q1569" s="86"/>
      <c r="S1569" s="97"/>
      <c r="T1569" s="86"/>
      <c r="U1569" s="86"/>
    </row>
    <row r="1570" spans="2:21" s="84" customFormat="1" ht="15.75" customHeight="1">
      <c r="B1570" s="85"/>
      <c r="M1570" s="86"/>
      <c r="P1570" s="87"/>
      <c r="Q1570" s="86"/>
      <c r="S1570" s="97"/>
      <c r="T1570" s="86"/>
      <c r="U1570" s="86"/>
    </row>
    <row r="1571" spans="2:21" s="84" customFormat="1" ht="15.75" customHeight="1">
      <c r="B1571" s="85"/>
      <c r="M1571" s="86"/>
      <c r="P1571" s="87"/>
      <c r="Q1571" s="86"/>
      <c r="S1571" s="97"/>
      <c r="T1571" s="86"/>
      <c r="U1571" s="86"/>
    </row>
    <row r="1572" spans="2:21" s="84" customFormat="1" ht="15.75" customHeight="1">
      <c r="B1572" s="85"/>
      <c r="M1572" s="86"/>
      <c r="P1572" s="87"/>
      <c r="Q1572" s="86"/>
      <c r="S1572" s="97"/>
      <c r="T1572" s="86"/>
      <c r="U1572" s="86"/>
    </row>
    <row r="1573" spans="2:21" s="84" customFormat="1" ht="15.75" customHeight="1">
      <c r="B1573" s="85"/>
      <c r="M1573" s="86"/>
      <c r="P1573" s="87"/>
      <c r="Q1573" s="86"/>
      <c r="S1573" s="97"/>
      <c r="T1573" s="86"/>
      <c r="U1573" s="86"/>
    </row>
    <row r="1574" spans="2:21" s="84" customFormat="1" ht="15.75" customHeight="1">
      <c r="B1574" s="85"/>
      <c r="M1574" s="86"/>
      <c r="P1574" s="87"/>
      <c r="Q1574" s="86"/>
      <c r="S1574" s="97"/>
      <c r="T1574" s="86"/>
      <c r="U1574" s="86"/>
    </row>
    <row r="1575" spans="2:21" s="84" customFormat="1" ht="15.75" customHeight="1">
      <c r="B1575" s="85"/>
      <c r="M1575" s="86"/>
      <c r="P1575" s="87"/>
      <c r="Q1575" s="86"/>
      <c r="S1575" s="97"/>
      <c r="T1575" s="86"/>
      <c r="U1575" s="86"/>
    </row>
    <row r="1576" spans="2:21" s="84" customFormat="1" ht="15.75" customHeight="1">
      <c r="B1576" s="85"/>
      <c r="M1576" s="86"/>
      <c r="P1576" s="87"/>
      <c r="Q1576" s="86"/>
      <c r="S1576" s="97"/>
      <c r="T1576" s="86"/>
      <c r="U1576" s="86"/>
    </row>
    <row r="1577" spans="2:21" s="84" customFormat="1" ht="15.75" customHeight="1">
      <c r="B1577" s="85"/>
      <c r="M1577" s="86"/>
      <c r="P1577" s="87"/>
      <c r="Q1577" s="86"/>
      <c r="S1577" s="97"/>
      <c r="T1577" s="86"/>
      <c r="U1577" s="86"/>
    </row>
    <row r="1578" spans="2:21" s="84" customFormat="1" ht="15.75" customHeight="1">
      <c r="B1578" s="85"/>
      <c r="M1578" s="86"/>
      <c r="P1578" s="87"/>
      <c r="Q1578" s="86"/>
      <c r="S1578" s="97"/>
      <c r="T1578" s="86"/>
      <c r="U1578" s="86"/>
    </row>
    <row r="1579" spans="2:21" s="84" customFormat="1" ht="15.75" customHeight="1">
      <c r="B1579" s="85"/>
      <c r="M1579" s="86"/>
      <c r="P1579" s="87"/>
      <c r="Q1579" s="86"/>
      <c r="S1579" s="97"/>
      <c r="T1579" s="86"/>
      <c r="U1579" s="86"/>
    </row>
    <row r="1580" spans="2:21" s="84" customFormat="1" ht="15.75" customHeight="1">
      <c r="B1580" s="85"/>
      <c r="M1580" s="86"/>
      <c r="P1580" s="87"/>
      <c r="Q1580" s="86"/>
      <c r="S1580" s="97"/>
      <c r="T1580" s="86"/>
      <c r="U1580" s="86"/>
    </row>
    <row r="1581" spans="2:21" s="84" customFormat="1" ht="15.75" customHeight="1">
      <c r="B1581" s="85"/>
      <c r="M1581" s="86"/>
      <c r="P1581" s="87"/>
      <c r="Q1581" s="86"/>
      <c r="S1581" s="97"/>
      <c r="T1581" s="86"/>
      <c r="U1581" s="86"/>
    </row>
    <row r="1582" spans="2:21" s="84" customFormat="1" ht="15.75" customHeight="1">
      <c r="B1582" s="85"/>
      <c r="M1582" s="86"/>
      <c r="P1582" s="87"/>
      <c r="Q1582" s="86"/>
      <c r="S1582" s="97"/>
      <c r="T1582" s="86"/>
      <c r="U1582" s="86"/>
    </row>
    <row r="1583" spans="2:21" s="84" customFormat="1" ht="15.75" customHeight="1">
      <c r="B1583" s="85"/>
      <c r="M1583" s="86"/>
      <c r="P1583" s="87"/>
      <c r="Q1583" s="86"/>
      <c r="S1583" s="97"/>
      <c r="T1583" s="86"/>
      <c r="U1583" s="86"/>
    </row>
    <row r="1584" spans="2:21" s="84" customFormat="1" ht="15.75" customHeight="1">
      <c r="B1584" s="85"/>
      <c r="M1584" s="86"/>
      <c r="P1584" s="87"/>
      <c r="Q1584" s="86"/>
      <c r="S1584" s="97"/>
      <c r="T1584" s="86"/>
      <c r="U1584" s="86"/>
    </row>
    <row r="1585" spans="2:21" s="84" customFormat="1" ht="15.75" customHeight="1">
      <c r="B1585" s="85"/>
      <c r="M1585" s="86"/>
      <c r="P1585" s="87"/>
      <c r="Q1585" s="86"/>
      <c r="S1585" s="97"/>
      <c r="T1585" s="86"/>
      <c r="U1585" s="86"/>
    </row>
    <row r="1586" spans="2:21" s="84" customFormat="1" ht="15.75" customHeight="1">
      <c r="B1586" s="85"/>
      <c r="M1586" s="86"/>
      <c r="P1586" s="87"/>
      <c r="Q1586" s="86"/>
      <c r="S1586" s="97"/>
      <c r="T1586" s="86"/>
      <c r="U1586" s="86"/>
    </row>
    <row r="1587" spans="2:21" s="84" customFormat="1" ht="15.75" customHeight="1">
      <c r="B1587" s="85"/>
      <c r="M1587" s="86"/>
      <c r="P1587" s="87"/>
      <c r="Q1587" s="86"/>
      <c r="S1587" s="97"/>
      <c r="T1587" s="86"/>
      <c r="U1587" s="86"/>
    </row>
    <row r="1588" spans="2:21" s="84" customFormat="1" ht="15.75" customHeight="1">
      <c r="B1588" s="85"/>
      <c r="M1588" s="86"/>
      <c r="P1588" s="87"/>
      <c r="Q1588" s="86"/>
      <c r="S1588" s="97"/>
      <c r="T1588" s="86"/>
      <c r="U1588" s="86"/>
    </row>
    <row r="1589" spans="2:21" s="84" customFormat="1" ht="15.75" customHeight="1">
      <c r="B1589" s="85"/>
      <c r="M1589" s="86"/>
      <c r="P1589" s="87"/>
      <c r="Q1589" s="86"/>
      <c r="S1589" s="97"/>
      <c r="T1589" s="86"/>
      <c r="U1589" s="86"/>
    </row>
    <row r="1590" spans="2:21" s="84" customFormat="1" ht="15.75" customHeight="1">
      <c r="B1590" s="85"/>
      <c r="M1590" s="86"/>
      <c r="P1590" s="87"/>
      <c r="Q1590" s="86"/>
      <c r="S1590" s="97"/>
      <c r="T1590" s="86"/>
      <c r="U1590" s="86"/>
    </row>
    <row r="1591" spans="2:21" s="84" customFormat="1" ht="15.75" customHeight="1">
      <c r="B1591" s="85"/>
      <c r="M1591" s="86"/>
      <c r="P1591" s="87"/>
      <c r="Q1591" s="86"/>
      <c r="S1591" s="97"/>
      <c r="T1591" s="86"/>
      <c r="U1591" s="86"/>
    </row>
    <row r="1592" spans="2:21" s="84" customFormat="1" ht="15.75" customHeight="1">
      <c r="B1592" s="85"/>
      <c r="M1592" s="86"/>
      <c r="P1592" s="87"/>
      <c r="Q1592" s="86"/>
      <c r="S1592" s="97"/>
      <c r="T1592" s="86"/>
      <c r="U1592" s="86"/>
    </row>
    <row r="1593" spans="2:21" s="84" customFormat="1" ht="15.75" customHeight="1">
      <c r="B1593" s="85"/>
      <c r="M1593" s="86"/>
      <c r="P1593" s="87"/>
      <c r="Q1593" s="86"/>
      <c r="S1593" s="97"/>
      <c r="T1593" s="86"/>
      <c r="U1593" s="86"/>
    </row>
    <row r="1594" spans="2:21" s="84" customFormat="1" ht="15.75" customHeight="1">
      <c r="B1594" s="85"/>
      <c r="M1594" s="86"/>
      <c r="P1594" s="87"/>
      <c r="Q1594" s="86"/>
      <c r="S1594" s="97"/>
      <c r="T1594" s="86"/>
      <c r="U1594" s="86"/>
    </row>
    <row r="1595" spans="2:21" s="84" customFormat="1" ht="15.75" customHeight="1">
      <c r="B1595" s="85"/>
      <c r="M1595" s="86"/>
      <c r="P1595" s="87"/>
      <c r="Q1595" s="86"/>
      <c r="S1595" s="97"/>
      <c r="T1595" s="86"/>
      <c r="U1595" s="86"/>
    </row>
    <row r="1596" spans="2:21" s="84" customFormat="1" ht="15.75" customHeight="1">
      <c r="B1596" s="85"/>
      <c r="M1596" s="86"/>
      <c r="P1596" s="87"/>
      <c r="Q1596" s="86"/>
      <c r="S1596" s="97"/>
      <c r="T1596" s="86"/>
      <c r="U1596" s="86"/>
    </row>
    <row r="1597" spans="2:21" s="84" customFormat="1" ht="15.75" customHeight="1">
      <c r="B1597" s="85"/>
      <c r="M1597" s="86"/>
      <c r="P1597" s="87"/>
      <c r="Q1597" s="86"/>
      <c r="S1597" s="97"/>
      <c r="T1597" s="86"/>
      <c r="U1597" s="86"/>
    </row>
    <row r="1598" spans="2:21" s="84" customFormat="1" ht="15.75" customHeight="1">
      <c r="B1598" s="85"/>
      <c r="M1598" s="86"/>
      <c r="P1598" s="87"/>
      <c r="Q1598" s="86"/>
      <c r="S1598" s="97"/>
      <c r="T1598" s="86"/>
      <c r="U1598" s="86"/>
    </row>
    <row r="1599" spans="2:21" s="84" customFormat="1" ht="15.75" customHeight="1">
      <c r="B1599" s="85"/>
      <c r="M1599" s="86"/>
      <c r="P1599" s="87"/>
      <c r="Q1599" s="86"/>
      <c r="S1599" s="97"/>
      <c r="T1599" s="86"/>
      <c r="U1599" s="86"/>
    </row>
    <row r="1600" spans="2:21" s="84" customFormat="1" ht="15.75" customHeight="1">
      <c r="B1600" s="85"/>
      <c r="M1600" s="86"/>
      <c r="P1600" s="87"/>
      <c r="Q1600" s="86"/>
      <c r="S1600" s="97"/>
      <c r="T1600" s="86"/>
      <c r="U1600" s="86"/>
    </row>
    <row r="1601" spans="2:21" s="84" customFormat="1" ht="15.75" customHeight="1">
      <c r="B1601" s="85"/>
      <c r="M1601" s="86"/>
      <c r="P1601" s="87"/>
      <c r="Q1601" s="86"/>
      <c r="S1601" s="97"/>
      <c r="T1601" s="86"/>
      <c r="U1601" s="86"/>
    </row>
    <row r="1602" spans="2:21" s="84" customFormat="1" ht="15.75" customHeight="1">
      <c r="B1602" s="85"/>
      <c r="M1602" s="86"/>
      <c r="P1602" s="87"/>
      <c r="Q1602" s="86"/>
      <c r="S1602" s="97"/>
      <c r="T1602" s="86"/>
      <c r="U1602" s="86"/>
    </row>
    <row r="1603" spans="2:21" s="84" customFormat="1" ht="15.75" customHeight="1">
      <c r="B1603" s="85"/>
      <c r="M1603" s="86"/>
      <c r="P1603" s="87"/>
      <c r="Q1603" s="86"/>
      <c r="S1603" s="97"/>
      <c r="T1603" s="86"/>
      <c r="U1603" s="86"/>
    </row>
    <row r="1604" spans="2:21" s="84" customFormat="1" ht="15.75" customHeight="1">
      <c r="B1604" s="85"/>
      <c r="M1604" s="86"/>
      <c r="P1604" s="87"/>
      <c r="Q1604" s="86"/>
      <c r="S1604" s="97"/>
      <c r="T1604" s="86"/>
      <c r="U1604" s="86"/>
    </row>
    <row r="1605" spans="2:21" s="84" customFormat="1" ht="15.75" customHeight="1">
      <c r="B1605" s="85"/>
      <c r="M1605" s="86"/>
      <c r="P1605" s="87"/>
      <c r="Q1605" s="86"/>
      <c r="S1605" s="97"/>
      <c r="T1605" s="86"/>
      <c r="U1605" s="86"/>
    </row>
    <row r="1606" spans="2:21" s="84" customFormat="1" ht="15.75" customHeight="1">
      <c r="B1606" s="85"/>
      <c r="M1606" s="86"/>
      <c r="P1606" s="87"/>
      <c r="Q1606" s="86"/>
      <c r="S1606" s="97"/>
      <c r="T1606" s="86"/>
      <c r="U1606" s="86"/>
    </row>
    <row r="1607" spans="2:21" s="84" customFormat="1" ht="15.75" customHeight="1">
      <c r="B1607" s="85"/>
      <c r="M1607" s="86"/>
      <c r="P1607" s="87"/>
      <c r="Q1607" s="86"/>
      <c r="S1607" s="97"/>
      <c r="T1607" s="86"/>
      <c r="U1607" s="86"/>
    </row>
    <row r="1608" spans="2:21" s="84" customFormat="1" ht="15.75" customHeight="1">
      <c r="B1608" s="85"/>
      <c r="M1608" s="86"/>
      <c r="P1608" s="87"/>
      <c r="Q1608" s="86"/>
      <c r="S1608" s="97"/>
      <c r="T1608" s="86"/>
      <c r="U1608" s="86"/>
    </row>
    <row r="1609" spans="2:21" s="84" customFormat="1" ht="15.75" customHeight="1">
      <c r="B1609" s="85"/>
      <c r="M1609" s="86"/>
      <c r="P1609" s="87"/>
      <c r="Q1609" s="86"/>
      <c r="S1609" s="97"/>
      <c r="T1609" s="86"/>
      <c r="U1609" s="86"/>
    </row>
    <row r="1610" spans="2:21" s="84" customFormat="1" ht="15.75" customHeight="1">
      <c r="B1610" s="85"/>
      <c r="M1610" s="86"/>
      <c r="P1610" s="87"/>
      <c r="Q1610" s="86"/>
      <c r="S1610" s="97"/>
      <c r="T1610" s="86"/>
      <c r="U1610" s="86"/>
    </row>
    <row r="1611" spans="2:21" s="84" customFormat="1" ht="15.75" customHeight="1">
      <c r="B1611" s="85"/>
      <c r="M1611" s="86"/>
      <c r="P1611" s="87"/>
      <c r="Q1611" s="86"/>
      <c r="S1611" s="97"/>
      <c r="T1611" s="86"/>
      <c r="U1611" s="86"/>
    </row>
    <row r="1612" spans="2:21" s="84" customFormat="1" ht="15.75" customHeight="1">
      <c r="B1612" s="85"/>
      <c r="M1612" s="86"/>
      <c r="P1612" s="87"/>
      <c r="Q1612" s="86"/>
      <c r="S1612" s="97"/>
      <c r="T1612" s="86"/>
      <c r="U1612" s="86"/>
    </row>
    <row r="1613" spans="2:21" s="84" customFormat="1" ht="15.75" customHeight="1">
      <c r="B1613" s="85"/>
      <c r="M1613" s="86"/>
      <c r="P1613" s="87"/>
      <c r="Q1613" s="86"/>
      <c r="S1613" s="97"/>
      <c r="T1613" s="86"/>
      <c r="U1613" s="86"/>
    </row>
    <row r="1614" spans="2:21" s="84" customFormat="1" ht="15.75" customHeight="1">
      <c r="B1614" s="85"/>
      <c r="M1614" s="86"/>
      <c r="P1614" s="87"/>
      <c r="Q1614" s="86"/>
      <c r="S1614" s="97"/>
      <c r="T1614" s="86"/>
      <c r="U1614" s="86"/>
    </row>
    <row r="1615" spans="2:21" s="84" customFormat="1" ht="15.75" customHeight="1">
      <c r="B1615" s="85"/>
      <c r="M1615" s="86"/>
      <c r="P1615" s="87"/>
      <c r="Q1615" s="86"/>
      <c r="S1615" s="97"/>
      <c r="T1615" s="86"/>
      <c r="U1615" s="86"/>
    </row>
    <row r="1616" spans="2:21" s="84" customFormat="1" ht="15.75" customHeight="1">
      <c r="B1616" s="85"/>
      <c r="M1616" s="86"/>
      <c r="P1616" s="87"/>
      <c r="Q1616" s="86"/>
      <c r="S1616" s="97"/>
      <c r="T1616" s="86"/>
      <c r="U1616" s="86"/>
    </row>
    <row r="1617" spans="2:21" s="84" customFormat="1" ht="15.75" customHeight="1">
      <c r="B1617" s="85"/>
      <c r="M1617" s="86"/>
      <c r="P1617" s="87"/>
      <c r="Q1617" s="86"/>
      <c r="S1617" s="97"/>
      <c r="T1617" s="86"/>
      <c r="U1617" s="86"/>
    </row>
    <row r="1618" spans="2:21" s="84" customFormat="1" ht="15.75" customHeight="1">
      <c r="B1618" s="85"/>
      <c r="M1618" s="86"/>
      <c r="P1618" s="87"/>
      <c r="Q1618" s="86"/>
      <c r="S1618" s="97"/>
      <c r="T1618" s="86"/>
      <c r="U1618" s="86"/>
    </row>
    <row r="1619" spans="2:21" s="84" customFormat="1" ht="15.75" customHeight="1">
      <c r="B1619" s="85"/>
      <c r="M1619" s="86"/>
      <c r="P1619" s="87"/>
      <c r="Q1619" s="86"/>
      <c r="S1619" s="97"/>
      <c r="T1619" s="86"/>
      <c r="U1619" s="86"/>
    </row>
    <row r="1620" spans="2:21" s="84" customFormat="1" ht="15.75" customHeight="1">
      <c r="B1620" s="85"/>
      <c r="M1620" s="86"/>
      <c r="P1620" s="87"/>
      <c r="Q1620" s="86"/>
      <c r="S1620" s="97"/>
      <c r="T1620" s="86"/>
      <c r="U1620" s="86"/>
    </row>
    <row r="1621" spans="2:21" s="84" customFormat="1" ht="15.75" customHeight="1">
      <c r="B1621" s="85"/>
      <c r="M1621" s="86"/>
      <c r="P1621" s="87"/>
      <c r="Q1621" s="86"/>
      <c r="S1621" s="97"/>
      <c r="T1621" s="86"/>
      <c r="U1621" s="86"/>
    </row>
    <row r="1622" spans="2:21" s="84" customFormat="1" ht="15.75" customHeight="1">
      <c r="B1622" s="85"/>
      <c r="M1622" s="86"/>
      <c r="P1622" s="87"/>
      <c r="Q1622" s="86"/>
      <c r="S1622" s="97"/>
      <c r="T1622" s="86"/>
      <c r="U1622" s="86"/>
    </row>
    <row r="1623" spans="2:21" s="84" customFormat="1" ht="15.75" customHeight="1">
      <c r="B1623" s="85"/>
      <c r="M1623" s="86"/>
      <c r="P1623" s="87"/>
      <c r="Q1623" s="86"/>
      <c r="S1623" s="97"/>
      <c r="T1623" s="86"/>
      <c r="U1623" s="86"/>
    </row>
    <row r="1624" spans="2:21" s="84" customFormat="1" ht="15.75" customHeight="1">
      <c r="B1624" s="85"/>
      <c r="M1624" s="86"/>
      <c r="P1624" s="87"/>
      <c r="Q1624" s="86"/>
      <c r="S1624" s="97"/>
      <c r="T1624" s="86"/>
      <c r="U1624" s="86"/>
    </row>
    <row r="1625" spans="2:21" s="84" customFormat="1" ht="15.75" customHeight="1">
      <c r="B1625" s="85"/>
      <c r="M1625" s="86"/>
      <c r="P1625" s="87"/>
      <c r="Q1625" s="86"/>
      <c r="S1625" s="97"/>
      <c r="T1625" s="86"/>
      <c r="U1625" s="86"/>
    </row>
    <row r="1626" spans="2:21" s="84" customFormat="1" ht="15.75" customHeight="1">
      <c r="B1626" s="85"/>
      <c r="M1626" s="86"/>
      <c r="P1626" s="87"/>
      <c r="Q1626" s="86"/>
      <c r="S1626" s="97"/>
      <c r="T1626" s="86"/>
      <c r="U1626" s="86"/>
    </row>
    <row r="1627" spans="2:21" s="84" customFormat="1" ht="15.75" customHeight="1">
      <c r="B1627" s="85"/>
      <c r="M1627" s="86"/>
      <c r="P1627" s="87"/>
      <c r="Q1627" s="86"/>
      <c r="S1627" s="97"/>
      <c r="T1627" s="86"/>
      <c r="U1627" s="86"/>
    </row>
    <row r="1628" spans="2:21" s="84" customFormat="1" ht="15.75" customHeight="1">
      <c r="B1628" s="85"/>
      <c r="M1628" s="86"/>
      <c r="P1628" s="87"/>
      <c r="Q1628" s="86"/>
      <c r="S1628" s="97"/>
      <c r="T1628" s="86"/>
      <c r="U1628" s="86"/>
    </row>
    <row r="1629" spans="2:21" s="84" customFormat="1" ht="15.75" customHeight="1">
      <c r="B1629" s="85"/>
      <c r="M1629" s="86"/>
      <c r="P1629" s="87"/>
      <c r="Q1629" s="86"/>
      <c r="S1629" s="97"/>
      <c r="T1629" s="86"/>
      <c r="U1629" s="86"/>
    </row>
    <row r="1630" spans="2:21" s="84" customFormat="1" ht="15.75" customHeight="1">
      <c r="B1630" s="85"/>
      <c r="M1630" s="86"/>
      <c r="P1630" s="87"/>
      <c r="Q1630" s="86"/>
      <c r="S1630" s="97"/>
      <c r="T1630" s="86"/>
      <c r="U1630" s="86"/>
    </row>
    <row r="1631" spans="2:21" s="84" customFormat="1" ht="15.75" customHeight="1">
      <c r="B1631" s="85"/>
      <c r="M1631" s="86"/>
      <c r="P1631" s="87"/>
      <c r="Q1631" s="86"/>
      <c r="S1631" s="97"/>
      <c r="T1631" s="86"/>
      <c r="U1631" s="86"/>
    </row>
    <row r="1632" spans="2:21" s="84" customFormat="1" ht="15.75" customHeight="1">
      <c r="B1632" s="85"/>
      <c r="M1632" s="86"/>
      <c r="P1632" s="87"/>
      <c r="Q1632" s="86"/>
      <c r="S1632" s="97"/>
      <c r="T1632" s="86"/>
      <c r="U1632" s="86"/>
    </row>
    <row r="1633" spans="2:21" s="84" customFormat="1" ht="15.75" customHeight="1">
      <c r="B1633" s="85"/>
      <c r="M1633" s="86"/>
      <c r="P1633" s="87"/>
      <c r="Q1633" s="86"/>
      <c r="S1633" s="97"/>
      <c r="T1633" s="86"/>
      <c r="U1633" s="86"/>
    </row>
    <row r="1634" spans="2:21" s="84" customFormat="1" ht="15.75" customHeight="1">
      <c r="B1634" s="85"/>
      <c r="M1634" s="86"/>
      <c r="P1634" s="87"/>
      <c r="Q1634" s="86"/>
      <c r="S1634" s="97"/>
      <c r="T1634" s="86"/>
      <c r="U1634" s="86"/>
    </row>
    <row r="1635" spans="2:21" s="84" customFormat="1" ht="15.75" customHeight="1">
      <c r="B1635" s="85"/>
      <c r="M1635" s="86"/>
      <c r="P1635" s="87"/>
      <c r="Q1635" s="86"/>
      <c r="S1635" s="97"/>
      <c r="T1635" s="86"/>
      <c r="U1635" s="86"/>
    </row>
    <row r="1636" spans="2:21" s="84" customFormat="1" ht="15.75" customHeight="1">
      <c r="B1636" s="85"/>
      <c r="M1636" s="86"/>
      <c r="P1636" s="87"/>
      <c r="Q1636" s="86"/>
      <c r="S1636" s="97"/>
      <c r="T1636" s="86"/>
      <c r="U1636" s="86"/>
    </row>
    <row r="1637" spans="2:21" s="84" customFormat="1" ht="15.75" customHeight="1">
      <c r="B1637" s="85"/>
      <c r="M1637" s="86"/>
      <c r="P1637" s="87"/>
      <c r="Q1637" s="86"/>
      <c r="S1637" s="97"/>
      <c r="T1637" s="86"/>
      <c r="U1637" s="86"/>
    </row>
    <row r="1638" spans="2:21" s="84" customFormat="1" ht="15.75" customHeight="1">
      <c r="B1638" s="85"/>
      <c r="M1638" s="86"/>
      <c r="P1638" s="87"/>
      <c r="Q1638" s="86"/>
      <c r="S1638" s="97"/>
      <c r="T1638" s="86"/>
      <c r="U1638" s="86"/>
    </row>
    <row r="1639" spans="2:21" s="84" customFormat="1" ht="15.75" customHeight="1">
      <c r="B1639" s="85"/>
      <c r="M1639" s="86"/>
      <c r="P1639" s="87"/>
      <c r="Q1639" s="86"/>
      <c r="S1639" s="97"/>
      <c r="T1639" s="86"/>
      <c r="U1639" s="86"/>
    </row>
    <row r="1640" spans="2:21" s="84" customFormat="1" ht="15.75" customHeight="1">
      <c r="B1640" s="85"/>
      <c r="M1640" s="86"/>
      <c r="P1640" s="87"/>
      <c r="Q1640" s="86"/>
      <c r="S1640" s="97"/>
      <c r="T1640" s="86"/>
      <c r="U1640" s="86"/>
    </row>
    <row r="1641" spans="2:21" s="84" customFormat="1" ht="15.75" customHeight="1">
      <c r="B1641" s="85"/>
      <c r="M1641" s="86"/>
      <c r="P1641" s="87"/>
      <c r="Q1641" s="86"/>
      <c r="S1641" s="97"/>
      <c r="T1641" s="86"/>
      <c r="U1641" s="86"/>
    </row>
    <row r="1642" spans="2:21" s="84" customFormat="1" ht="15.75" customHeight="1">
      <c r="B1642" s="85"/>
      <c r="M1642" s="86"/>
      <c r="P1642" s="87"/>
      <c r="Q1642" s="86"/>
      <c r="S1642" s="97"/>
      <c r="T1642" s="86"/>
      <c r="U1642" s="86"/>
    </row>
    <row r="1643" spans="2:21" s="84" customFormat="1" ht="15.75" customHeight="1">
      <c r="B1643" s="85"/>
      <c r="M1643" s="86"/>
      <c r="P1643" s="87"/>
      <c r="Q1643" s="86"/>
      <c r="S1643" s="97"/>
      <c r="T1643" s="86"/>
      <c r="U1643" s="86"/>
    </row>
    <row r="1644" spans="2:21" s="84" customFormat="1" ht="15.75" customHeight="1">
      <c r="B1644" s="85"/>
      <c r="M1644" s="86"/>
      <c r="P1644" s="87"/>
      <c r="Q1644" s="86"/>
      <c r="S1644" s="97"/>
      <c r="T1644" s="86"/>
      <c r="U1644" s="86"/>
    </row>
    <row r="1645" spans="2:21" s="84" customFormat="1" ht="15.75" customHeight="1">
      <c r="B1645" s="85"/>
      <c r="M1645" s="86"/>
      <c r="P1645" s="87"/>
      <c r="Q1645" s="86"/>
      <c r="S1645" s="97"/>
      <c r="T1645" s="86"/>
      <c r="U1645" s="86"/>
    </row>
    <row r="1646" spans="2:21" s="84" customFormat="1" ht="15.75" customHeight="1">
      <c r="B1646" s="85"/>
      <c r="M1646" s="86"/>
      <c r="P1646" s="87"/>
      <c r="Q1646" s="86"/>
      <c r="S1646" s="97"/>
      <c r="T1646" s="86"/>
      <c r="U1646" s="86"/>
    </row>
    <row r="1647" spans="2:21" s="84" customFormat="1" ht="15.75" customHeight="1">
      <c r="B1647" s="85"/>
      <c r="M1647" s="86"/>
      <c r="P1647" s="87"/>
      <c r="Q1647" s="86"/>
      <c r="S1647" s="97"/>
      <c r="T1647" s="86"/>
      <c r="U1647" s="86"/>
    </row>
    <row r="1648" spans="2:21" s="84" customFormat="1" ht="15.75" customHeight="1">
      <c r="B1648" s="85"/>
      <c r="M1648" s="86"/>
      <c r="P1648" s="87"/>
      <c r="Q1648" s="86"/>
      <c r="S1648" s="97"/>
      <c r="T1648" s="86"/>
      <c r="U1648" s="86"/>
    </row>
    <row r="1649" spans="2:21" s="84" customFormat="1" ht="15.75" customHeight="1">
      <c r="B1649" s="85"/>
      <c r="M1649" s="86"/>
      <c r="P1649" s="87"/>
      <c r="Q1649" s="86"/>
      <c r="S1649" s="97"/>
      <c r="T1649" s="86"/>
      <c r="U1649" s="86"/>
    </row>
    <row r="1650" spans="2:21" s="84" customFormat="1" ht="15.75" customHeight="1">
      <c r="B1650" s="85"/>
      <c r="M1650" s="86"/>
      <c r="P1650" s="87"/>
      <c r="Q1650" s="86"/>
      <c r="S1650" s="97"/>
      <c r="T1650" s="86"/>
      <c r="U1650" s="86"/>
    </row>
    <row r="1651" spans="2:21" s="84" customFormat="1" ht="15.75" customHeight="1">
      <c r="B1651" s="85"/>
      <c r="M1651" s="86"/>
      <c r="P1651" s="87"/>
      <c r="Q1651" s="86"/>
      <c r="S1651" s="97"/>
      <c r="T1651" s="86"/>
      <c r="U1651" s="86"/>
    </row>
    <row r="1652" spans="2:21" s="84" customFormat="1" ht="15.75" customHeight="1">
      <c r="B1652" s="85"/>
      <c r="M1652" s="86"/>
      <c r="P1652" s="87"/>
      <c r="Q1652" s="86"/>
      <c r="S1652" s="97"/>
      <c r="T1652" s="86"/>
      <c r="U1652" s="86"/>
    </row>
    <row r="1653" spans="2:21" s="84" customFormat="1" ht="15.75" customHeight="1">
      <c r="B1653" s="85"/>
      <c r="M1653" s="86"/>
      <c r="P1653" s="87"/>
      <c r="Q1653" s="86"/>
      <c r="S1653" s="97"/>
      <c r="T1653" s="86"/>
      <c r="U1653" s="86"/>
    </row>
    <row r="1654" spans="2:21" s="84" customFormat="1" ht="15.75" customHeight="1">
      <c r="B1654" s="85"/>
      <c r="M1654" s="86"/>
      <c r="P1654" s="87"/>
      <c r="Q1654" s="86"/>
      <c r="S1654" s="97"/>
      <c r="T1654" s="86"/>
      <c r="U1654" s="86"/>
    </row>
    <row r="1655" spans="2:21" s="84" customFormat="1" ht="15.75" customHeight="1">
      <c r="B1655" s="85"/>
      <c r="M1655" s="86"/>
      <c r="P1655" s="87"/>
      <c r="Q1655" s="86"/>
      <c r="S1655" s="97"/>
      <c r="T1655" s="86"/>
      <c r="U1655" s="86"/>
    </row>
    <row r="1656" spans="2:21" s="84" customFormat="1" ht="15.75" customHeight="1">
      <c r="B1656" s="85"/>
      <c r="M1656" s="86"/>
      <c r="P1656" s="87"/>
      <c r="Q1656" s="86"/>
      <c r="S1656" s="97"/>
      <c r="T1656" s="86"/>
      <c r="U1656" s="86"/>
    </row>
    <row r="1657" spans="2:21" s="84" customFormat="1" ht="15.75" customHeight="1">
      <c r="B1657" s="85"/>
      <c r="M1657" s="86"/>
      <c r="P1657" s="87"/>
      <c r="Q1657" s="86"/>
      <c r="S1657" s="97"/>
      <c r="T1657" s="86"/>
      <c r="U1657" s="86"/>
    </row>
    <row r="1658" spans="2:21" s="84" customFormat="1" ht="15.75" customHeight="1">
      <c r="B1658" s="85"/>
      <c r="M1658" s="86"/>
      <c r="P1658" s="87"/>
      <c r="Q1658" s="86"/>
      <c r="S1658" s="97"/>
      <c r="T1658" s="86"/>
      <c r="U1658" s="86"/>
    </row>
    <row r="1659" spans="2:21" s="84" customFormat="1" ht="15.75" customHeight="1">
      <c r="B1659" s="85"/>
      <c r="M1659" s="86"/>
      <c r="P1659" s="87"/>
      <c r="Q1659" s="86"/>
      <c r="S1659" s="97"/>
      <c r="T1659" s="86"/>
      <c r="U1659" s="86"/>
    </row>
    <row r="1660" spans="2:21" s="84" customFormat="1" ht="15.75" customHeight="1">
      <c r="B1660" s="85"/>
      <c r="M1660" s="86"/>
      <c r="P1660" s="87"/>
      <c r="Q1660" s="86"/>
      <c r="S1660" s="97"/>
      <c r="T1660" s="86"/>
      <c r="U1660" s="86"/>
    </row>
    <row r="1661" spans="2:21" s="84" customFormat="1" ht="15.75" customHeight="1">
      <c r="B1661" s="85"/>
      <c r="M1661" s="86"/>
      <c r="P1661" s="87"/>
      <c r="Q1661" s="86"/>
      <c r="S1661" s="97"/>
      <c r="T1661" s="86"/>
      <c r="U1661" s="86"/>
    </row>
    <row r="1662" spans="2:21" s="84" customFormat="1" ht="15.75" customHeight="1">
      <c r="B1662" s="85"/>
      <c r="M1662" s="86"/>
      <c r="P1662" s="87"/>
      <c r="Q1662" s="86"/>
      <c r="S1662" s="97"/>
      <c r="T1662" s="86"/>
      <c r="U1662" s="86"/>
    </row>
    <row r="1663" spans="2:21" s="84" customFormat="1" ht="15.75" customHeight="1">
      <c r="B1663" s="85"/>
      <c r="M1663" s="86"/>
      <c r="P1663" s="87"/>
      <c r="Q1663" s="86"/>
      <c r="S1663" s="97"/>
      <c r="T1663" s="86"/>
      <c r="U1663" s="86"/>
    </row>
    <row r="1664" spans="2:21" s="84" customFormat="1" ht="15.75" customHeight="1">
      <c r="B1664" s="85"/>
      <c r="M1664" s="86"/>
      <c r="P1664" s="87"/>
      <c r="Q1664" s="86"/>
      <c r="S1664" s="97"/>
      <c r="T1664" s="86"/>
      <c r="U1664" s="86"/>
    </row>
    <row r="1665" spans="2:21" s="84" customFormat="1" ht="15.75" customHeight="1">
      <c r="B1665" s="85"/>
      <c r="M1665" s="86"/>
      <c r="P1665" s="87"/>
      <c r="Q1665" s="86"/>
      <c r="S1665" s="97"/>
      <c r="T1665" s="86"/>
      <c r="U1665" s="86"/>
    </row>
    <row r="1666" spans="2:21" s="84" customFormat="1" ht="15.75" customHeight="1">
      <c r="B1666" s="85"/>
      <c r="M1666" s="86"/>
      <c r="P1666" s="87"/>
      <c r="Q1666" s="86"/>
      <c r="S1666" s="97"/>
      <c r="T1666" s="86"/>
      <c r="U1666" s="86"/>
    </row>
    <row r="1667" spans="2:21" s="84" customFormat="1" ht="15.75" customHeight="1">
      <c r="B1667" s="85"/>
      <c r="M1667" s="86"/>
      <c r="P1667" s="87"/>
      <c r="Q1667" s="86"/>
      <c r="S1667" s="97"/>
      <c r="T1667" s="86"/>
      <c r="U1667" s="86"/>
    </row>
    <row r="1668" spans="2:21" s="84" customFormat="1" ht="15.75" customHeight="1">
      <c r="B1668" s="85"/>
      <c r="M1668" s="86"/>
      <c r="P1668" s="87"/>
      <c r="Q1668" s="86"/>
      <c r="S1668" s="97"/>
      <c r="T1668" s="86"/>
      <c r="U1668" s="86"/>
    </row>
    <row r="1669" spans="2:21" s="84" customFormat="1" ht="15.75" customHeight="1">
      <c r="B1669" s="85"/>
      <c r="M1669" s="86"/>
      <c r="P1669" s="87"/>
      <c r="Q1669" s="86"/>
      <c r="S1669" s="97"/>
      <c r="T1669" s="86"/>
      <c r="U1669" s="86"/>
    </row>
    <row r="1670" spans="2:21" s="84" customFormat="1" ht="15.75" customHeight="1">
      <c r="B1670" s="85"/>
      <c r="M1670" s="86"/>
      <c r="P1670" s="87"/>
      <c r="Q1670" s="86"/>
      <c r="S1670" s="97"/>
      <c r="T1670" s="86"/>
      <c r="U1670" s="86"/>
    </row>
    <row r="1671" spans="2:21" s="84" customFormat="1" ht="15.75" customHeight="1">
      <c r="B1671" s="85"/>
      <c r="M1671" s="86"/>
      <c r="P1671" s="87"/>
      <c r="Q1671" s="86"/>
      <c r="S1671" s="97"/>
      <c r="T1671" s="86"/>
      <c r="U1671" s="86"/>
    </row>
    <row r="1672" spans="2:21" s="84" customFormat="1" ht="15.75" customHeight="1">
      <c r="B1672" s="85"/>
      <c r="M1672" s="86"/>
      <c r="P1672" s="87"/>
      <c r="Q1672" s="86"/>
      <c r="S1672" s="97"/>
      <c r="T1672" s="86"/>
      <c r="U1672" s="86"/>
    </row>
    <row r="1673" spans="2:21" s="84" customFormat="1" ht="15.75" customHeight="1">
      <c r="B1673" s="85"/>
      <c r="M1673" s="86"/>
      <c r="P1673" s="87"/>
      <c r="Q1673" s="86"/>
      <c r="S1673" s="97"/>
      <c r="T1673" s="86"/>
      <c r="U1673" s="86"/>
    </row>
    <row r="1674" spans="2:21" s="84" customFormat="1" ht="15.75" customHeight="1">
      <c r="B1674" s="85"/>
      <c r="M1674" s="86"/>
      <c r="P1674" s="87"/>
      <c r="Q1674" s="86"/>
      <c r="S1674" s="97"/>
      <c r="T1674" s="86"/>
      <c r="U1674" s="86"/>
    </row>
    <row r="1675" spans="2:21" s="84" customFormat="1" ht="15.75" customHeight="1">
      <c r="B1675" s="85"/>
      <c r="M1675" s="86"/>
      <c r="P1675" s="87"/>
      <c r="Q1675" s="86"/>
      <c r="S1675" s="97"/>
      <c r="T1675" s="86"/>
      <c r="U1675" s="86"/>
    </row>
    <row r="1676" spans="2:21" s="84" customFormat="1" ht="15.75" customHeight="1">
      <c r="B1676" s="85"/>
      <c r="M1676" s="86"/>
      <c r="P1676" s="87"/>
      <c r="Q1676" s="86"/>
      <c r="S1676" s="97"/>
      <c r="T1676" s="86"/>
      <c r="U1676" s="86"/>
    </row>
    <row r="1677" spans="2:21" s="84" customFormat="1" ht="15.75" customHeight="1">
      <c r="B1677" s="85"/>
      <c r="M1677" s="86"/>
      <c r="P1677" s="87"/>
      <c r="Q1677" s="86"/>
      <c r="S1677" s="97"/>
      <c r="T1677" s="86"/>
      <c r="U1677" s="86"/>
    </row>
    <row r="1678" spans="2:21" s="84" customFormat="1" ht="15.75" customHeight="1">
      <c r="B1678" s="85"/>
      <c r="M1678" s="86"/>
      <c r="P1678" s="87"/>
      <c r="Q1678" s="86"/>
      <c r="S1678" s="97"/>
      <c r="T1678" s="86"/>
      <c r="U1678" s="86"/>
    </row>
    <row r="1679" spans="2:21" s="84" customFormat="1" ht="15.75" customHeight="1">
      <c r="B1679" s="85"/>
      <c r="M1679" s="86"/>
      <c r="P1679" s="87"/>
      <c r="Q1679" s="86"/>
      <c r="S1679" s="97"/>
      <c r="T1679" s="86"/>
      <c r="U1679" s="86"/>
    </row>
    <row r="1680" spans="2:21" s="84" customFormat="1" ht="15.75" customHeight="1">
      <c r="B1680" s="85"/>
      <c r="M1680" s="86"/>
      <c r="P1680" s="87"/>
      <c r="Q1680" s="86"/>
      <c r="S1680" s="97"/>
      <c r="T1680" s="86"/>
      <c r="U1680" s="86"/>
    </row>
    <row r="1681" spans="2:21" s="84" customFormat="1" ht="15.75" customHeight="1">
      <c r="B1681" s="85"/>
      <c r="M1681" s="86"/>
      <c r="P1681" s="87"/>
      <c r="Q1681" s="86"/>
      <c r="S1681" s="97"/>
      <c r="T1681" s="86"/>
      <c r="U1681" s="86"/>
    </row>
    <row r="1682" spans="2:21" s="84" customFormat="1" ht="15.75" customHeight="1">
      <c r="B1682" s="85"/>
      <c r="M1682" s="86"/>
      <c r="P1682" s="87"/>
      <c r="Q1682" s="86"/>
      <c r="S1682" s="97"/>
      <c r="T1682" s="86"/>
      <c r="U1682" s="86"/>
    </row>
    <row r="1683" spans="2:21" s="84" customFormat="1" ht="15.75" customHeight="1">
      <c r="B1683" s="85"/>
      <c r="M1683" s="86"/>
      <c r="P1683" s="87"/>
      <c r="Q1683" s="86"/>
      <c r="S1683" s="97"/>
      <c r="T1683" s="86"/>
      <c r="U1683" s="86"/>
    </row>
    <row r="1684" spans="2:21" s="84" customFormat="1" ht="15.75" customHeight="1">
      <c r="B1684" s="85"/>
      <c r="M1684" s="86"/>
      <c r="P1684" s="87"/>
      <c r="Q1684" s="86"/>
      <c r="S1684" s="97"/>
      <c r="T1684" s="86"/>
      <c r="U1684" s="86"/>
    </row>
    <row r="1685" spans="2:21" s="84" customFormat="1" ht="15.75" customHeight="1">
      <c r="B1685" s="85"/>
      <c r="M1685" s="86"/>
      <c r="P1685" s="87"/>
      <c r="Q1685" s="86"/>
      <c r="S1685" s="97"/>
      <c r="T1685" s="86"/>
      <c r="U1685" s="86"/>
    </row>
    <row r="1686" spans="2:21" s="84" customFormat="1" ht="15.75" customHeight="1">
      <c r="B1686" s="85"/>
      <c r="M1686" s="86"/>
      <c r="P1686" s="87"/>
      <c r="Q1686" s="86"/>
      <c r="S1686" s="97"/>
      <c r="T1686" s="86"/>
      <c r="U1686" s="86"/>
    </row>
    <row r="1687" spans="2:21" s="84" customFormat="1" ht="15.75" customHeight="1">
      <c r="B1687" s="85"/>
      <c r="M1687" s="86"/>
      <c r="P1687" s="87"/>
      <c r="Q1687" s="86"/>
      <c r="S1687" s="97"/>
      <c r="T1687" s="86"/>
      <c r="U1687" s="86"/>
    </row>
    <row r="1688" spans="2:21" s="84" customFormat="1" ht="15.75" customHeight="1">
      <c r="B1688" s="85"/>
      <c r="M1688" s="86"/>
      <c r="P1688" s="87"/>
      <c r="Q1688" s="86"/>
      <c r="S1688" s="97"/>
      <c r="T1688" s="86"/>
      <c r="U1688" s="86"/>
    </row>
    <row r="1689" spans="2:21" s="84" customFormat="1" ht="15.75" customHeight="1">
      <c r="B1689" s="85"/>
      <c r="M1689" s="86"/>
      <c r="P1689" s="87"/>
      <c r="Q1689" s="86"/>
      <c r="S1689" s="97"/>
      <c r="T1689" s="86"/>
      <c r="U1689" s="86"/>
    </row>
    <row r="1690" spans="2:21" s="84" customFormat="1" ht="15.75" customHeight="1">
      <c r="B1690" s="85"/>
      <c r="M1690" s="86"/>
      <c r="P1690" s="87"/>
      <c r="Q1690" s="86"/>
      <c r="S1690" s="97"/>
      <c r="T1690" s="86"/>
      <c r="U1690" s="86"/>
    </row>
    <row r="1691" spans="2:21" s="84" customFormat="1" ht="15.75" customHeight="1">
      <c r="B1691" s="85"/>
      <c r="M1691" s="86"/>
      <c r="P1691" s="87"/>
      <c r="Q1691" s="86"/>
      <c r="S1691" s="97"/>
      <c r="T1691" s="86"/>
      <c r="U1691" s="86"/>
    </row>
    <row r="1692" spans="2:21" s="84" customFormat="1" ht="15.75" customHeight="1">
      <c r="B1692" s="85"/>
      <c r="M1692" s="86"/>
      <c r="P1692" s="87"/>
      <c r="Q1692" s="86"/>
      <c r="S1692" s="97"/>
      <c r="T1692" s="86"/>
      <c r="U1692" s="86"/>
    </row>
    <row r="1693" spans="2:21" s="84" customFormat="1" ht="15.75" customHeight="1">
      <c r="B1693" s="85"/>
      <c r="M1693" s="86"/>
      <c r="P1693" s="87"/>
      <c r="Q1693" s="86"/>
      <c r="S1693" s="97"/>
      <c r="T1693" s="86"/>
      <c r="U1693" s="86"/>
    </row>
    <row r="1694" spans="2:21" s="84" customFormat="1" ht="15.75" customHeight="1">
      <c r="B1694" s="85"/>
      <c r="M1694" s="86"/>
      <c r="P1694" s="87"/>
      <c r="Q1694" s="86"/>
      <c r="S1694" s="97"/>
      <c r="T1694" s="86"/>
      <c r="U1694" s="86"/>
    </row>
    <row r="1695" spans="2:21" s="84" customFormat="1" ht="15.75" customHeight="1">
      <c r="B1695" s="85"/>
      <c r="M1695" s="86"/>
      <c r="P1695" s="87"/>
      <c r="Q1695" s="86"/>
      <c r="S1695" s="97"/>
      <c r="T1695" s="86"/>
      <c r="U1695" s="86"/>
    </row>
    <row r="1696" spans="2:21" s="84" customFormat="1" ht="15.75" customHeight="1">
      <c r="B1696" s="85"/>
      <c r="M1696" s="86"/>
      <c r="P1696" s="87"/>
      <c r="Q1696" s="86"/>
      <c r="S1696" s="97"/>
      <c r="T1696" s="86"/>
      <c r="U1696" s="86"/>
    </row>
    <row r="1697" spans="2:21" s="84" customFormat="1" ht="15.75" customHeight="1">
      <c r="B1697" s="85"/>
      <c r="M1697" s="86"/>
      <c r="P1697" s="87"/>
      <c r="Q1697" s="86"/>
      <c r="S1697" s="97"/>
      <c r="T1697" s="86"/>
      <c r="U1697" s="86"/>
    </row>
    <row r="1698" spans="2:21" s="84" customFormat="1" ht="15.75" customHeight="1">
      <c r="B1698" s="85"/>
      <c r="M1698" s="86"/>
      <c r="P1698" s="87"/>
      <c r="Q1698" s="86"/>
      <c r="S1698" s="97"/>
      <c r="T1698" s="86"/>
      <c r="U1698" s="86"/>
    </row>
    <row r="1699" spans="2:21" s="84" customFormat="1" ht="15.75" customHeight="1">
      <c r="B1699" s="85"/>
      <c r="M1699" s="86"/>
      <c r="P1699" s="87"/>
      <c r="Q1699" s="86"/>
      <c r="S1699" s="97"/>
      <c r="T1699" s="86"/>
      <c r="U1699" s="86"/>
    </row>
    <row r="1700" spans="2:21" s="84" customFormat="1" ht="15.75" customHeight="1">
      <c r="B1700" s="85"/>
      <c r="M1700" s="86"/>
      <c r="P1700" s="87"/>
      <c r="Q1700" s="86"/>
      <c r="S1700" s="97"/>
      <c r="T1700" s="86"/>
      <c r="U1700" s="86"/>
    </row>
    <row r="1701" spans="2:21" s="84" customFormat="1" ht="15.75" customHeight="1">
      <c r="B1701" s="85"/>
      <c r="M1701" s="86"/>
      <c r="P1701" s="87"/>
      <c r="Q1701" s="86"/>
      <c r="S1701" s="97"/>
      <c r="T1701" s="86"/>
      <c r="U1701" s="86"/>
    </row>
    <row r="1702" spans="2:21" s="84" customFormat="1" ht="15.75" customHeight="1">
      <c r="B1702" s="85"/>
      <c r="M1702" s="86"/>
      <c r="P1702" s="87"/>
      <c r="Q1702" s="86"/>
      <c r="S1702" s="97"/>
      <c r="T1702" s="86"/>
      <c r="U1702" s="86"/>
    </row>
    <row r="1703" spans="2:21" s="84" customFormat="1" ht="15.75" customHeight="1">
      <c r="B1703" s="85"/>
      <c r="M1703" s="86"/>
      <c r="P1703" s="87"/>
      <c r="Q1703" s="86"/>
      <c r="S1703" s="97"/>
      <c r="T1703" s="86"/>
      <c r="U1703" s="86"/>
    </row>
    <row r="1704" spans="2:21" s="84" customFormat="1" ht="15.75" customHeight="1">
      <c r="B1704" s="85"/>
      <c r="M1704" s="86"/>
      <c r="P1704" s="87"/>
      <c r="Q1704" s="86"/>
      <c r="S1704" s="97"/>
      <c r="T1704" s="86"/>
      <c r="U1704" s="86"/>
    </row>
    <row r="1705" spans="2:21" s="84" customFormat="1" ht="15.75" customHeight="1">
      <c r="B1705" s="85"/>
      <c r="M1705" s="86"/>
      <c r="P1705" s="87"/>
      <c r="Q1705" s="86"/>
      <c r="S1705" s="97"/>
      <c r="T1705" s="86"/>
      <c r="U1705" s="86"/>
    </row>
    <row r="1706" spans="2:21" s="84" customFormat="1" ht="15.75" customHeight="1">
      <c r="B1706" s="85"/>
      <c r="M1706" s="86"/>
      <c r="P1706" s="87"/>
      <c r="Q1706" s="86"/>
      <c r="S1706" s="97"/>
      <c r="T1706" s="86"/>
      <c r="U1706" s="86"/>
    </row>
    <row r="1707" spans="2:21" s="84" customFormat="1" ht="15.75" customHeight="1">
      <c r="B1707" s="85"/>
      <c r="M1707" s="86"/>
      <c r="P1707" s="87"/>
      <c r="Q1707" s="86"/>
      <c r="S1707" s="97"/>
      <c r="T1707" s="86"/>
      <c r="U1707" s="86"/>
    </row>
    <row r="1708" spans="2:21" s="84" customFormat="1" ht="15.75" customHeight="1">
      <c r="B1708" s="85"/>
      <c r="M1708" s="86"/>
      <c r="P1708" s="87"/>
      <c r="Q1708" s="86"/>
      <c r="S1708" s="97"/>
      <c r="T1708" s="86"/>
      <c r="U1708" s="86"/>
    </row>
    <row r="1709" spans="2:21" s="84" customFormat="1" ht="15.75" customHeight="1">
      <c r="B1709" s="85"/>
      <c r="M1709" s="86"/>
      <c r="P1709" s="87"/>
      <c r="Q1709" s="86"/>
      <c r="S1709" s="97"/>
      <c r="T1709" s="86"/>
      <c r="U1709" s="86"/>
    </row>
    <row r="1710" spans="2:21" s="84" customFormat="1" ht="15.75" customHeight="1">
      <c r="B1710" s="85"/>
      <c r="M1710" s="86"/>
      <c r="P1710" s="87"/>
      <c r="Q1710" s="86"/>
      <c r="S1710" s="97"/>
      <c r="T1710" s="86"/>
      <c r="U1710" s="86"/>
    </row>
    <row r="1711" spans="2:21" s="84" customFormat="1" ht="15.75" customHeight="1">
      <c r="B1711" s="85"/>
      <c r="M1711" s="86"/>
      <c r="P1711" s="87"/>
      <c r="Q1711" s="86"/>
      <c r="S1711" s="97"/>
      <c r="T1711" s="86"/>
      <c r="U1711" s="86"/>
    </row>
    <row r="1712" spans="2:21" s="84" customFormat="1" ht="15.75" customHeight="1">
      <c r="B1712" s="85"/>
      <c r="M1712" s="86"/>
      <c r="P1712" s="87"/>
      <c r="Q1712" s="86"/>
      <c r="S1712" s="97"/>
      <c r="T1712" s="86"/>
      <c r="U1712" s="86"/>
    </row>
    <row r="1713" spans="2:21" s="84" customFormat="1" ht="15.75" customHeight="1">
      <c r="B1713" s="85"/>
      <c r="M1713" s="86"/>
      <c r="P1713" s="87"/>
      <c r="Q1713" s="86"/>
      <c r="S1713" s="97"/>
      <c r="T1713" s="86"/>
      <c r="U1713" s="86"/>
    </row>
    <row r="1714" spans="2:21" s="84" customFormat="1" ht="15.75" customHeight="1">
      <c r="B1714" s="85"/>
      <c r="M1714" s="86"/>
      <c r="P1714" s="87"/>
      <c r="Q1714" s="86"/>
      <c r="S1714" s="97"/>
      <c r="T1714" s="86"/>
      <c r="U1714" s="86"/>
    </row>
    <row r="1715" spans="2:21" s="84" customFormat="1" ht="15.75" customHeight="1">
      <c r="B1715" s="85"/>
      <c r="M1715" s="86"/>
      <c r="P1715" s="87"/>
      <c r="Q1715" s="86"/>
      <c r="S1715" s="97"/>
      <c r="T1715" s="86"/>
      <c r="U1715" s="86"/>
    </row>
    <row r="1716" spans="2:21" s="84" customFormat="1" ht="15.75" customHeight="1">
      <c r="B1716" s="85"/>
      <c r="M1716" s="86"/>
      <c r="P1716" s="87"/>
      <c r="Q1716" s="86"/>
      <c r="S1716" s="97"/>
      <c r="T1716" s="86"/>
      <c r="U1716" s="86"/>
    </row>
    <row r="1717" spans="2:21" s="84" customFormat="1" ht="15.75" customHeight="1">
      <c r="B1717" s="85"/>
      <c r="M1717" s="86"/>
      <c r="P1717" s="87"/>
      <c r="Q1717" s="86"/>
      <c r="S1717" s="97"/>
      <c r="T1717" s="86"/>
      <c r="U1717" s="86"/>
    </row>
    <row r="1718" spans="2:21" s="84" customFormat="1" ht="15.75" customHeight="1">
      <c r="B1718" s="85"/>
      <c r="M1718" s="86"/>
      <c r="P1718" s="87"/>
      <c r="Q1718" s="86"/>
      <c r="S1718" s="97"/>
      <c r="T1718" s="86"/>
      <c r="U1718" s="86"/>
    </row>
    <row r="1719" spans="2:21" s="84" customFormat="1" ht="15.75" customHeight="1">
      <c r="B1719" s="85"/>
      <c r="M1719" s="86"/>
      <c r="P1719" s="87"/>
      <c r="Q1719" s="86"/>
      <c r="S1719" s="97"/>
      <c r="T1719" s="86"/>
      <c r="U1719" s="86"/>
    </row>
    <row r="1720" spans="2:21" s="84" customFormat="1" ht="15.75" customHeight="1">
      <c r="B1720" s="85"/>
      <c r="M1720" s="86"/>
      <c r="P1720" s="87"/>
      <c r="Q1720" s="86"/>
      <c r="S1720" s="97"/>
      <c r="T1720" s="86"/>
      <c r="U1720" s="86"/>
    </row>
    <row r="1721" spans="2:21" s="84" customFormat="1" ht="15.75" customHeight="1">
      <c r="B1721" s="85"/>
      <c r="M1721" s="86"/>
      <c r="P1721" s="87"/>
      <c r="Q1721" s="86"/>
      <c r="S1721" s="97"/>
      <c r="T1721" s="86"/>
      <c r="U1721" s="86"/>
    </row>
    <row r="1722" spans="2:21" s="84" customFormat="1" ht="15.75" customHeight="1">
      <c r="B1722" s="85"/>
      <c r="M1722" s="86"/>
      <c r="P1722" s="87"/>
      <c r="Q1722" s="86"/>
      <c r="S1722" s="97"/>
      <c r="T1722" s="86"/>
      <c r="U1722" s="86"/>
    </row>
    <row r="1723" spans="2:21" s="84" customFormat="1" ht="15.75" customHeight="1">
      <c r="B1723" s="85"/>
      <c r="M1723" s="86"/>
      <c r="P1723" s="87"/>
      <c r="Q1723" s="86"/>
      <c r="S1723" s="97"/>
      <c r="T1723" s="86"/>
      <c r="U1723" s="86"/>
    </row>
    <row r="1724" spans="2:21" s="84" customFormat="1" ht="15.75" customHeight="1">
      <c r="B1724" s="85"/>
      <c r="M1724" s="86"/>
      <c r="P1724" s="87"/>
      <c r="Q1724" s="86"/>
      <c r="S1724" s="97"/>
      <c r="T1724" s="86"/>
      <c r="U1724" s="86"/>
    </row>
    <row r="1725" spans="2:21" s="84" customFormat="1" ht="15.75" customHeight="1">
      <c r="B1725" s="85"/>
      <c r="M1725" s="86"/>
      <c r="P1725" s="87"/>
      <c r="Q1725" s="86"/>
      <c r="S1725" s="97"/>
      <c r="T1725" s="86"/>
      <c r="U1725" s="86"/>
    </row>
    <row r="1726" spans="2:21" s="84" customFormat="1" ht="15.75" customHeight="1">
      <c r="B1726" s="85"/>
      <c r="M1726" s="86"/>
      <c r="P1726" s="87"/>
      <c r="Q1726" s="86"/>
      <c r="S1726" s="97"/>
      <c r="T1726" s="86"/>
      <c r="U1726" s="86"/>
    </row>
    <row r="1727" spans="2:21" s="84" customFormat="1" ht="15.75" customHeight="1">
      <c r="B1727" s="85"/>
      <c r="M1727" s="86"/>
      <c r="P1727" s="87"/>
      <c r="Q1727" s="86"/>
      <c r="S1727" s="97"/>
      <c r="T1727" s="86"/>
      <c r="U1727" s="86"/>
    </row>
    <row r="1728" spans="2:21" s="84" customFormat="1" ht="15.75" customHeight="1">
      <c r="B1728" s="85"/>
      <c r="M1728" s="86"/>
      <c r="P1728" s="87"/>
      <c r="Q1728" s="86"/>
      <c r="S1728" s="97"/>
      <c r="T1728" s="86"/>
      <c r="U1728" s="86"/>
    </row>
    <row r="1729" spans="2:21" s="84" customFormat="1" ht="15.75" customHeight="1">
      <c r="B1729" s="85"/>
      <c r="M1729" s="86"/>
      <c r="P1729" s="87"/>
      <c r="Q1729" s="86"/>
      <c r="S1729" s="97"/>
      <c r="T1729" s="86"/>
      <c r="U1729" s="86"/>
    </row>
    <row r="1730" spans="2:21" s="84" customFormat="1" ht="15.75" customHeight="1">
      <c r="B1730" s="85"/>
      <c r="M1730" s="86"/>
      <c r="P1730" s="87"/>
      <c r="Q1730" s="86"/>
      <c r="S1730" s="97"/>
      <c r="T1730" s="86"/>
      <c r="U1730" s="86"/>
    </row>
    <row r="1731" spans="2:21" s="84" customFormat="1" ht="15.75" customHeight="1">
      <c r="B1731" s="85"/>
      <c r="M1731" s="86"/>
      <c r="P1731" s="87"/>
      <c r="Q1731" s="86"/>
      <c r="S1731" s="97"/>
      <c r="T1731" s="86"/>
      <c r="U1731" s="86"/>
    </row>
    <row r="1732" spans="2:21" s="84" customFormat="1" ht="15.75" customHeight="1">
      <c r="B1732" s="85"/>
      <c r="M1732" s="86"/>
      <c r="P1732" s="87"/>
      <c r="Q1732" s="86"/>
      <c r="S1732" s="97"/>
      <c r="T1732" s="86"/>
      <c r="U1732" s="86"/>
    </row>
    <row r="1733" spans="2:21" s="84" customFormat="1" ht="15.75" customHeight="1">
      <c r="B1733" s="85"/>
      <c r="M1733" s="86"/>
      <c r="P1733" s="87"/>
      <c r="Q1733" s="86"/>
      <c r="S1733" s="97"/>
      <c r="T1733" s="86"/>
      <c r="U1733" s="86"/>
    </row>
    <row r="1734" spans="2:21" s="84" customFormat="1" ht="15.75" customHeight="1">
      <c r="B1734" s="85"/>
      <c r="M1734" s="86"/>
      <c r="P1734" s="87"/>
      <c r="Q1734" s="86"/>
      <c r="S1734" s="97"/>
      <c r="T1734" s="86"/>
      <c r="U1734" s="86"/>
    </row>
    <row r="1735" spans="2:21" s="84" customFormat="1" ht="15.75" customHeight="1">
      <c r="B1735" s="85"/>
      <c r="M1735" s="86"/>
      <c r="P1735" s="87"/>
      <c r="Q1735" s="86"/>
      <c r="S1735" s="97"/>
      <c r="T1735" s="86"/>
      <c r="U1735" s="86"/>
    </row>
    <row r="1736" spans="2:21" s="84" customFormat="1" ht="15.75" customHeight="1">
      <c r="B1736" s="85"/>
      <c r="M1736" s="86"/>
      <c r="P1736" s="87"/>
      <c r="Q1736" s="86"/>
      <c r="S1736" s="97"/>
      <c r="T1736" s="86"/>
      <c r="U1736" s="86"/>
    </row>
    <row r="1737" spans="2:21" s="84" customFormat="1" ht="15.75" customHeight="1">
      <c r="B1737" s="85"/>
      <c r="M1737" s="86"/>
      <c r="P1737" s="87"/>
      <c r="Q1737" s="86"/>
      <c r="S1737" s="97"/>
      <c r="T1737" s="86"/>
      <c r="U1737" s="86"/>
    </row>
    <row r="1738" spans="2:21" s="84" customFormat="1" ht="15.75" customHeight="1">
      <c r="B1738" s="85"/>
      <c r="M1738" s="86"/>
      <c r="P1738" s="87"/>
      <c r="Q1738" s="86"/>
      <c r="S1738" s="97"/>
      <c r="T1738" s="86"/>
      <c r="U1738" s="86"/>
    </row>
    <row r="1739" spans="2:21" s="84" customFormat="1" ht="15.75" customHeight="1">
      <c r="B1739" s="85"/>
      <c r="M1739" s="86"/>
      <c r="P1739" s="87"/>
      <c r="Q1739" s="86"/>
      <c r="S1739" s="97"/>
      <c r="T1739" s="86"/>
      <c r="U1739" s="86"/>
    </row>
    <row r="1740" spans="2:21" s="84" customFormat="1" ht="15.75" customHeight="1">
      <c r="B1740" s="85"/>
      <c r="M1740" s="86"/>
      <c r="P1740" s="87"/>
      <c r="Q1740" s="86"/>
      <c r="S1740" s="97"/>
      <c r="T1740" s="86"/>
      <c r="U1740" s="86"/>
    </row>
    <row r="1741" spans="2:21" s="84" customFormat="1" ht="15.75" customHeight="1">
      <c r="B1741" s="85"/>
      <c r="M1741" s="86"/>
      <c r="P1741" s="87"/>
      <c r="Q1741" s="86"/>
      <c r="S1741" s="97"/>
      <c r="T1741" s="86"/>
      <c r="U1741" s="86"/>
    </row>
    <row r="1742" spans="2:21" s="84" customFormat="1" ht="15.75" customHeight="1">
      <c r="B1742" s="85"/>
      <c r="M1742" s="86"/>
      <c r="P1742" s="87"/>
      <c r="Q1742" s="86"/>
      <c r="S1742" s="97"/>
      <c r="T1742" s="86"/>
      <c r="U1742" s="86"/>
    </row>
    <row r="1743" spans="2:21" s="84" customFormat="1" ht="15.75" customHeight="1">
      <c r="B1743" s="85"/>
      <c r="M1743" s="86"/>
      <c r="P1743" s="87"/>
      <c r="Q1743" s="86"/>
      <c r="S1743" s="97"/>
      <c r="T1743" s="86"/>
      <c r="U1743" s="86"/>
    </row>
    <row r="1744" spans="2:21" s="84" customFormat="1" ht="15.75" customHeight="1">
      <c r="B1744" s="85"/>
      <c r="M1744" s="86"/>
      <c r="P1744" s="87"/>
      <c r="Q1744" s="86"/>
      <c r="S1744" s="97"/>
      <c r="T1744" s="86"/>
      <c r="U1744" s="86"/>
    </row>
    <row r="1745" spans="2:21" s="84" customFormat="1" ht="15.75" customHeight="1">
      <c r="B1745" s="85"/>
      <c r="M1745" s="86"/>
      <c r="P1745" s="87"/>
      <c r="Q1745" s="86"/>
      <c r="S1745" s="97"/>
      <c r="T1745" s="86"/>
      <c r="U1745" s="86"/>
    </row>
    <row r="1746" spans="2:21" s="84" customFormat="1" ht="15.75" customHeight="1">
      <c r="B1746" s="85"/>
      <c r="M1746" s="86"/>
      <c r="P1746" s="87"/>
      <c r="Q1746" s="86"/>
      <c r="S1746" s="97"/>
      <c r="T1746" s="86"/>
      <c r="U1746" s="86"/>
    </row>
    <row r="1747" spans="2:21" s="84" customFormat="1" ht="15.75" customHeight="1">
      <c r="B1747" s="85"/>
      <c r="M1747" s="86"/>
      <c r="P1747" s="87"/>
      <c r="Q1747" s="86"/>
      <c r="S1747" s="97"/>
      <c r="T1747" s="86"/>
      <c r="U1747" s="86"/>
    </row>
    <row r="1748" spans="2:21" s="84" customFormat="1" ht="15.75" customHeight="1">
      <c r="B1748" s="85"/>
      <c r="M1748" s="86"/>
      <c r="P1748" s="87"/>
      <c r="Q1748" s="86"/>
      <c r="S1748" s="97"/>
      <c r="T1748" s="86"/>
      <c r="U1748" s="86"/>
    </row>
    <row r="1749" spans="2:21" s="84" customFormat="1" ht="15.75" customHeight="1">
      <c r="B1749" s="85"/>
      <c r="M1749" s="86"/>
      <c r="P1749" s="87"/>
      <c r="Q1749" s="86"/>
      <c r="S1749" s="97"/>
      <c r="T1749" s="86"/>
      <c r="U1749" s="86"/>
    </row>
    <row r="1750" spans="2:21" s="84" customFormat="1" ht="15.75" customHeight="1">
      <c r="B1750" s="85"/>
      <c r="M1750" s="86"/>
      <c r="P1750" s="87"/>
      <c r="Q1750" s="86"/>
      <c r="S1750" s="97"/>
      <c r="T1750" s="86"/>
      <c r="U1750" s="86"/>
    </row>
    <row r="1751" spans="2:21" s="84" customFormat="1" ht="15.75" customHeight="1">
      <c r="B1751" s="85"/>
      <c r="M1751" s="86"/>
      <c r="P1751" s="87"/>
      <c r="Q1751" s="86"/>
      <c r="S1751" s="97"/>
      <c r="T1751" s="86"/>
      <c r="U1751" s="86"/>
    </row>
    <row r="1752" spans="2:21" s="84" customFormat="1" ht="15.75" customHeight="1">
      <c r="B1752" s="85"/>
      <c r="M1752" s="86"/>
      <c r="P1752" s="87"/>
      <c r="Q1752" s="86"/>
      <c r="S1752" s="97"/>
      <c r="T1752" s="86"/>
      <c r="U1752" s="86"/>
    </row>
    <row r="1753" spans="2:21" s="84" customFormat="1" ht="15.75" customHeight="1">
      <c r="B1753" s="85"/>
      <c r="M1753" s="86"/>
      <c r="P1753" s="87"/>
      <c r="Q1753" s="86"/>
      <c r="S1753" s="97"/>
      <c r="T1753" s="86"/>
      <c r="U1753" s="86"/>
    </row>
    <row r="1754" spans="2:21" s="84" customFormat="1" ht="15.75" customHeight="1">
      <c r="B1754" s="85"/>
      <c r="M1754" s="86"/>
      <c r="P1754" s="87"/>
      <c r="Q1754" s="86"/>
      <c r="S1754" s="97"/>
      <c r="T1754" s="86"/>
      <c r="U1754" s="86"/>
    </row>
    <row r="1755" spans="2:21" s="84" customFormat="1" ht="15.75" customHeight="1">
      <c r="B1755" s="85"/>
      <c r="M1755" s="86"/>
      <c r="P1755" s="87"/>
      <c r="Q1755" s="86"/>
      <c r="S1755" s="97"/>
      <c r="T1755" s="86"/>
      <c r="U1755" s="86"/>
    </row>
    <row r="1756" spans="2:21" s="84" customFormat="1" ht="15.75" customHeight="1">
      <c r="B1756" s="85"/>
      <c r="M1756" s="86"/>
      <c r="P1756" s="87"/>
      <c r="Q1756" s="86"/>
      <c r="S1756" s="97"/>
      <c r="T1756" s="86"/>
      <c r="U1756" s="86"/>
    </row>
    <row r="1757" spans="2:21" s="84" customFormat="1" ht="15.75" customHeight="1">
      <c r="B1757" s="85"/>
      <c r="M1757" s="86"/>
      <c r="P1757" s="87"/>
      <c r="Q1757" s="86"/>
      <c r="S1757" s="97"/>
      <c r="T1757" s="86"/>
      <c r="U1757" s="86"/>
    </row>
    <row r="1758" spans="2:21" s="84" customFormat="1" ht="15.75" customHeight="1">
      <c r="B1758" s="85"/>
      <c r="M1758" s="86"/>
      <c r="P1758" s="87"/>
      <c r="Q1758" s="86"/>
      <c r="S1758" s="97"/>
      <c r="T1758" s="86"/>
      <c r="U1758" s="86"/>
    </row>
    <row r="1759" spans="2:21" s="84" customFormat="1" ht="15.75" customHeight="1">
      <c r="B1759" s="85"/>
      <c r="M1759" s="86"/>
      <c r="P1759" s="87"/>
      <c r="Q1759" s="86"/>
      <c r="S1759" s="97"/>
      <c r="T1759" s="86"/>
      <c r="U1759" s="86"/>
    </row>
    <row r="1760" spans="2:21" s="84" customFormat="1" ht="15.75" customHeight="1">
      <c r="B1760" s="85"/>
      <c r="M1760" s="86"/>
      <c r="P1760" s="87"/>
      <c r="Q1760" s="86"/>
      <c r="S1760" s="97"/>
      <c r="T1760" s="86"/>
      <c r="U1760" s="86"/>
    </row>
    <row r="1761" spans="2:21" s="84" customFormat="1" ht="15.75" customHeight="1">
      <c r="B1761" s="85"/>
      <c r="M1761" s="86"/>
      <c r="P1761" s="87"/>
      <c r="Q1761" s="86"/>
      <c r="S1761" s="97"/>
      <c r="T1761" s="86"/>
      <c r="U1761" s="86"/>
    </row>
    <row r="1762" spans="2:21" s="84" customFormat="1" ht="15.75" customHeight="1">
      <c r="B1762" s="85"/>
      <c r="M1762" s="86"/>
      <c r="P1762" s="87"/>
      <c r="Q1762" s="86"/>
      <c r="S1762" s="97"/>
      <c r="T1762" s="86"/>
      <c r="U1762" s="86"/>
    </row>
    <row r="1763" spans="2:21" s="84" customFormat="1" ht="15.75" customHeight="1">
      <c r="B1763" s="85"/>
      <c r="M1763" s="86"/>
      <c r="P1763" s="87"/>
      <c r="Q1763" s="86"/>
      <c r="S1763" s="97"/>
      <c r="T1763" s="86"/>
      <c r="U1763" s="86"/>
    </row>
    <row r="1764" spans="2:21" s="84" customFormat="1" ht="15.75" customHeight="1">
      <c r="B1764" s="85"/>
      <c r="M1764" s="86"/>
      <c r="P1764" s="87"/>
      <c r="Q1764" s="86"/>
      <c r="S1764" s="97"/>
      <c r="T1764" s="86"/>
      <c r="U1764" s="86"/>
    </row>
    <row r="1765" spans="2:21" s="84" customFormat="1" ht="15.75" customHeight="1">
      <c r="B1765" s="85"/>
      <c r="M1765" s="86"/>
      <c r="P1765" s="87"/>
      <c r="Q1765" s="86"/>
      <c r="S1765" s="97"/>
      <c r="T1765" s="86"/>
      <c r="U1765" s="86"/>
    </row>
    <row r="1766" spans="2:21" s="84" customFormat="1" ht="15.75" customHeight="1">
      <c r="B1766" s="85"/>
      <c r="M1766" s="86"/>
      <c r="P1766" s="87"/>
      <c r="Q1766" s="86"/>
      <c r="S1766" s="97"/>
      <c r="T1766" s="86"/>
      <c r="U1766" s="86"/>
    </row>
    <row r="1767" spans="2:21" s="84" customFormat="1" ht="15.75" customHeight="1">
      <c r="B1767" s="85"/>
      <c r="M1767" s="86"/>
      <c r="P1767" s="87"/>
      <c r="Q1767" s="86"/>
      <c r="S1767" s="97"/>
      <c r="T1767" s="86"/>
      <c r="U1767" s="86"/>
    </row>
    <row r="1768" spans="2:21" s="84" customFormat="1" ht="15.75" customHeight="1">
      <c r="B1768" s="85"/>
      <c r="M1768" s="86"/>
      <c r="P1768" s="87"/>
      <c r="Q1768" s="86"/>
      <c r="S1768" s="97"/>
      <c r="T1768" s="86"/>
      <c r="U1768" s="86"/>
    </row>
    <row r="1769" spans="2:21" s="84" customFormat="1" ht="15.75" customHeight="1">
      <c r="B1769" s="85"/>
      <c r="M1769" s="86"/>
      <c r="P1769" s="87"/>
      <c r="Q1769" s="86"/>
      <c r="S1769" s="97"/>
      <c r="T1769" s="86"/>
      <c r="U1769" s="86"/>
    </row>
    <row r="1770" spans="2:21" s="84" customFormat="1" ht="15.75" customHeight="1">
      <c r="B1770" s="85"/>
      <c r="M1770" s="86"/>
      <c r="P1770" s="87"/>
      <c r="Q1770" s="86"/>
      <c r="S1770" s="97"/>
      <c r="T1770" s="86"/>
      <c r="U1770" s="86"/>
    </row>
    <row r="1771" spans="2:21" s="84" customFormat="1" ht="15.75" customHeight="1">
      <c r="B1771" s="85"/>
      <c r="M1771" s="86"/>
      <c r="P1771" s="87"/>
      <c r="Q1771" s="86"/>
      <c r="S1771" s="97"/>
      <c r="T1771" s="86"/>
      <c r="U1771" s="86"/>
    </row>
    <row r="1772" spans="2:21" s="84" customFormat="1" ht="15.75" customHeight="1">
      <c r="B1772" s="85"/>
      <c r="M1772" s="86"/>
      <c r="P1772" s="87"/>
      <c r="Q1772" s="86"/>
      <c r="S1772" s="97"/>
      <c r="T1772" s="86"/>
      <c r="U1772" s="86"/>
    </row>
    <row r="1773" spans="2:21" s="84" customFormat="1" ht="15.75" customHeight="1">
      <c r="B1773" s="85"/>
      <c r="M1773" s="86"/>
      <c r="P1773" s="87"/>
      <c r="Q1773" s="86"/>
      <c r="S1773" s="97"/>
      <c r="T1773" s="86"/>
      <c r="U1773" s="86"/>
    </row>
    <row r="1774" spans="2:21" s="84" customFormat="1" ht="15.75" customHeight="1">
      <c r="B1774" s="85"/>
      <c r="M1774" s="86"/>
      <c r="P1774" s="87"/>
      <c r="Q1774" s="86"/>
      <c r="S1774" s="97"/>
      <c r="T1774" s="86"/>
      <c r="U1774" s="86"/>
    </row>
    <row r="1775" spans="2:21" s="84" customFormat="1" ht="15.75" customHeight="1">
      <c r="B1775" s="85"/>
      <c r="M1775" s="86"/>
      <c r="P1775" s="87"/>
      <c r="Q1775" s="86"/>
      <c r="S1775" s="97"/>
      <c r="T1775" s="86"/>
      <c r="U1775" s="86"/>
    </row>
    <row r="1776" spans="2:21" s="84" customFormat="1" ht="15.75" customHeight="1">
      <c r="B1776" s="85"/>
      <c r="M1776" s="86"/>
      <c r="P1776" s="87"/>
      <c r="Q1776" s="86"/>
      <c r="S1776" s="97"/>
      <c r="T1776" s="86"/>
      <c r="U1776" s="86"/>
    </row>
    <row r="1777" spans="2:21" s="84" customFormat="1" ht="15.75" customHeight="1">
      <c r="B1777" s="85"/>
      <c r="M1777" s="86"/>
      <c r="P1777" s="87"/>
      <c r="Q1777" s="86"/>
      <c r="S1777" s="97"/>
      <c r="T1777" s="86"/>
      <c r="U1777" s="86"/>
    </row>
    <row r="1778" spans="2:21" s="84" customFormat="1" ht="15.75" customHeight="1">
      <c r="B1778" s="85"/>
      <c r="M1778" s="86"/>
      <c r="P1778" s="87"/>
      <c r="Q1778" s="86"/>
      <c r="S1778" s="97"/>
      <c r="T1778" s="86"/>
      <c r="U1778" s="86"/>
    </row>
    <row r="1779" spans="2:21" s="84" customFormat="1" ht="15.75" customHeight="1">
      <c r="B1779" s="85"/>
      <c r="M1779" s="86"/>
      <c r="P1779" s="87"/>
      <c r="Q1779" s="86"/>
      <c r="S1779" s="97"/>
      <c r="T1779" s="86"/>
      <c r="U1779" s="86"/>
    </row>
    <row r="1780" spans="2:21" s="84" customFormat="1" ht="15.75" customHeight="1">
      <c r="B1780" s="85"/>
      <c r="M1780" s="86"/>
      <c r="P1780" s="87"/>
      <c r="Q1780" s="86"/>
      <c r="S1780" s="97"/>
      <c r="T1780" s="86"/>
      <c r="U1780" s="86"/>
    </row>
    <row r="1781" spans="2:21" s="84" customFormat="1" ht="15.75" customHeight="1">
      <c r="B1781" s="85"/>
      <c r="M1781" s="86"/>
      <c r="P1781" s="87"/>
      <c r="Q1781" s="86"/>
      <c r="S1781" s="97"/>
      <c r="T1781" s="86"/>
      <c r="U1781" s="86"/>
    </row>
    <row r="1782" spans="2:21" s="84" customFormat="1" ht="15.75" customHeight="1">
      <c r="B1782" s="85"/>
      <c r="M1782" s="86"/>
      <c r="P1782" s="87"/>
      <c r="Q1782" s="86"/>
      <c r="S1782" s="97"/>
      <c r="T1782" s="86"/>
      <c r="U1782" s="86"/>
    </row>
    <row r="1783" spans="2:21" s="84" customFormat="1" ht="15.75" customHeight="1">
      <c r="B1783" s="85"/>
      <c r="M1783" s="86"/>
      <c r="P1783" s="87"/>
      <c r="Q1783" s="86"/>
      <c r="S1783" s="97"/>
      <c r="T1783" s="86"/>
      <c r="U1783" s="86"/>
    </row>
    <row r="1784" spans="2:21" s="84" customFormat="1" ht="15.75" customHeight="1">
      <c r="B1784" s="85"/>
      <c r="M1784" s="86"/>
      <c r="P1784" s="87"/>
      <c r="Q1784" s="86"/>
      <c r="S1784" s="97"/>
      <c r="T1784" s="86"/>
      <c r="U1784" s="86"/>
    </row>
    <row r="1785" spans="2:21" s="84" customFormat="1" ht="15.75" customHeight="1">
      <c r="B1785" s="85"/>
      <c r="M1785" s="86"/>
      <c r="P1785" s="87"/>
      <c r="Q1785" s="86"/>
      <c r="S1785" s="97"/>
      <c r="T1785" s="86"/>
      <c r="U1785" s="86"/>
    </row>
    <row r="1786" spans="2:21" s="84" customFormat="1" ht="15.75" customHeight="1">
      <c r="B1786" s="85"/>
      <c r="M1786" s="86"/>
      <c r="P1786" s="87"/>
      <c r="Q1786" s="86"/>
      <c r="S1786" s="97"/>
      <c r="T1786" s="86"/>
      <c r="U1786" s="86"/>
    </row>
    <row r="1787" spans="2:21" s="84" customFormat="1" ht="15.75" customHeight="1">
      <c r="B1787" s="85"/>
      <c r="M1787" s="86"/>
      <c r="P1787" s="87"/>
      <c r="Q1787" s="86"/>
      <c r="S1787" s="97"/>
      <c r="T1787" s="86"/>
      <c r="U1787" s="86"/>
    </row>
    <row r="1788" spans="2:21" s="84" customFormat="1" ht="15.75" customHeight="1">
      <c r="B1788" s="85"/>
      <c r="M1788" s="86"/>
      <c r="P1788" s="87"/>
      <c r="Q1788" s="86"/>
      <c r="S1788" s="97"/>
      <c r="T1788" s="86"/>
      <c r="U1788" s="86"/>
    </row>
    <row r="1789" spans="2:21" s="84" customFormat="1" ht="15.75" customHeight="1">
      <c r="B1789" s="85"/>
      <c r="M1789" s="86"/>
      <c r="P1789" s="87"/>
      <c r="Q1789" s="86"/>
      <c r="S1789" s="97"/>
      <c r="T1789" s="86"/>
      <c r="U1789" s="86"/>
    </row>
    <row r="1790" spans="2:21" s="84" customFormat="1" ht="15.75" customHeight="1">
      <c r="B1790" s="85"/>
      <c r="M1790" s="86"/>
      <c r="P1790" s="87"/>
      <c r="Q1790" s="86"/>
      <c r="S1790" s="97"/>
      <c r="T1790" s="86"/>
      <c r="U1790" s="86"/>
    </row>
    <row r="1791" spans="2:21" s="84" customFormat="1" ht="15.75" customHeight="1">
      <c r="B1791" s="85"/>
      <c r="M1791" s="86"/>
      <c r="P1791" s="87"/>
      <c r="Q1791" s="86"/>
      <c r="S1791" s="97"/>
      <c r="T1791" s="86"/>
      <c r="U1791" s="86"/>
    </row>
    <row r="1792" spans="2:21" s="84" customFormat="1" ht="15.75" customHeight="1">
      <c r="B1792" s="85"/>
      <c r="M1792" s="86"/>
      <c r="P1792" s="87"/>
      <c r="Q1792" s="86"/>
      <c r="S1792" s="97"/>
      <c r="T1792" s="86"/>
      <c r="U1792" s="86"/>
    </row>
    <row r="1793" spans="2:21" s="84" customFormat="1" ht="15.75" customHeight="1">
      <c r="B1793" s="85"/>
      <c r="M1793" s="86"/>
      <c r="P1793" s="87"/>
      <c r="Q1793" s="86"/>
      <c r="S1793" s="97"/>
      <c r="T1793" s="86"/>
      <c r="U1793" s="86"/>
    </row>
    <row r="1794" spans="2:21" s="84" customFormat="1" ht="15.75" customHeight="1">
      <c r="B1794" s="85"/>
      <c r="M1794" s="86"/>
      <c r="P1794" s="87"/>
      <c r="Q1794" s="86"/>
      <c r="S1794" s="97"/>
      <c r="T1794" s="86"/>
      <c r="U1794" s="86"/>
    </row>
    <row r="1795" spans="2:21" s="84" customFormat="1" ht="15.75" customHeight="1">
      <c r="B1795" s="85"/>
      <c r="M1795" s="86"/>
      <c r="P1795" s="87"/>
      <c r="Q1795" s="86"/>
      <c r="S1795" s="97"/>
      <c r="T1795" s="86"/>
      <c r="U1795" s="86"/>
    </row>
    <row r="1796" spans="2:21" s="84" customFormat="1" ht="15.75" customHeight="1">
      <c r="B1796" s="85"/>
      <c r="M1796" s="86"/>
      <c r="P1796" s="87"/>
      <c r="Q1796" s="86"/>
      <c r="S1796" s="97"/>
      <c r="T1796" s="86"/>
      <c r="U1796" s="86"/>
    </row>
    <row r="1797" spans="2:21" s="84" customFormat="1" ht="15.75" customHeight="1">
      <c r="B1797" s="85"/>
      <c r="M1797" s="86"/>
      <c r="P1797" s="87"/>
      <c r="Q1797" s="86"/>
      <c r="S1797" s="97"/>
      <c r="T1797" s="86"/>
      <c r="U1797" s="86"/>
    </row>
    <row r="1798" spans="2:21" s="84" customFormat="1" ht="15.75" customHeight="1">
      <c r="B1798" s="85"/>
      <c r="M1798" s="86"/>
      <c r="P1798" s="87"/>
      <c r="Q1798" s="86"/>
      <c r="S1798" s="97"/>
      <c r="T1798" s="86"/>
      <c r="U1798" s="86"/>
    </row>
    <row r="1799" spans="2:21" s="84" customFormat="1" ht="15.75" customHeight="1">
      <c r="B1799" s="85"/>
      <c r="M1799" s="86"/>
      <c r="P1799" s="87"/>
      <c r="Q1799" s="86"/>
      <c r="S1799" s="97"/>
      <c r="T1799" s="86"/>
      <c r="U1799" s="86"/>
    </row>
    <row r="1800" spans="2:21" s="84" customFormat="1" ht="15.75" customHeight="1">
      <c r="B1800" s="85"/>
      <c r="M1800" s="86"/>
      <c r="P1800" s="87"/>
      <c r="Q1800" s="86"/>
      <c r="S1800" s="97"/>
      <c r="T1800" s="86"/>
      <c r="U1800" s="86"/>
    </row>
    <row r="1801" spans="2:21" s="84" customFormat="1" ht="15.75" customHeight="1">
      <c r="B1801" s="85"/>
      <c r="M1801" s="86"/>
      <c r="P1801" s="87"/>
      <c r="Q1801" s="86"/>
      <c r="S1801" s="97"/>
      <c r="T1801" s="86"/>
      <c r="U1801" s="86"/>
    </row>
    <row r="1802" spans="2:21" s="84" customFormat="1" ht="15.75" customHeight="1">
      <c r="B1802" s="85"/>
      <c r="M1802" s="86"/>
      <c r="P1802" s="87"/>
      <c r="Q1802" s="86"/>
      <c r="S1802" s="97"/>
      <c r="T1802" s="86"/>
      <c r="U1802" s="86"/>
    </row>
    <row r="1803" spans="2:21" s="84" customFormat="1" ht="15.75" customHeight="1">
      <c r="B1803" s="85"/>
      <c r="M1803" s="86"/>
      <c r="P1803" s="87"/>
      <c r="Q1803" s="86"/>
      <c r="S1803" s="97"/>
      <c r="T1803" s="86"/>
      <c r="U1803" s="86"/>
    </row>
    <row r="1804" spans="2:21" s="84" customFormat="1" ht="15.75" customHeight="1">
      <c r="B1804" s="85"/>
      <c r="M1804" s="86"/>
      <c r="P1804" s="87"/>
      <c r="Q1804" s="86"/>
      <c r="S1804" s="97"/>
      <c r="T1804" s="86"/>
      <c r="U1804" s="86"/>
    </row>
    <row r="1805" spans="2:21" s="84" customFormat="1" ht="15.75" customHeight="1">
      <c r="B1805" s="85"/>
      <c r="M1805" s="86"/>
      <c r="P1805" s="87"/>
      <c r="Q1805" s="86"/>
      <c r="S1805" s="97"/>
      <c r="T1805" s="86"/>
      <c r="U1805" s="86"/>
    </row>
    <row r="1806" spans="2:21" s="84" customFormat="1" ht="15.75" customHeight="1">
      <c r="B1806" s="85"/>
      <c r="M1806" s="86"/>
      <c r="P1806" s="87"/>
      <c r="Q1806" s="86"/>
      <c r="S1806" s="97"/>
      <c r="T1806" s="86"/>
      <c r="U1806" s="86"/>
    </row>
    <row r="1807" spans="2:21" s="84" customFormat="1" ht="15.75" customHeight="1">
      <c r="B1807" s="85"/>
      <c r="M1807" s="86"/>
      <c r="P1807" s="87"/>
      <c r="Q1807" s="86"/>
      <c r="S1807" s="97"/>
      <c r="T1807" s="86"/>
      <c r="U1807" s="86"/>
    </row>
    <row r="1808" spans="2:21" s="84" customFormat="1" ht="15.75" customHeight="1">
      <c r="B1808" s="85"/>
      <c r="M1808" s="86"/>
      <c r="P1808" s="87"/>
      <c r="Q1808" s="86"/>
      <c r="S1808" s="97"/>
      <c r="T1808" s="86"/>
      <c r="U1808" s="86"/>
    </row>
    <row r="1809" spans="2:21" s="84" customFormat="1" ht="15.75" customHeight="1">
      <c r="B1809" s="85"/>
      <c r="M1809" s="86"/>
      <c r="P1809" s="87"/>
      <c r="Q1809" s="86"/>
      <c r="S1809" s="97"/>
      <c r="T1809" s="86"/>
      <c r="U1809" s="86"/>
    </row>
    <row r="1810" spans="2:21" s="84" customFormat="1" ht="15.75" customHeight="1">
      <c r="B1810" s="85"/>
      <c r="M1810" s="86"/>
      <c r="P1810" s="87"/>
      <c r="Q1810" s="86"/>
      <c r="S1810" s="97"/>
      <c r="T1810" s="86"/>
      <c r="U1810" s="86"/>
    </row>
    <row r="1811" spans="2:21" s="84" customFormat="1" ht="15.75" customHeight="1">
      <c r="B1811" s="85"/>
      <c r="M1811" s="86"/>
      <c r="P1811" s="87"/>
      <c r="Q1811" s="86"/>
      <c r="S1811" s="97"/>
      <c r="T1811" s="86"/>
      <c r="U1811" s="86"/>
    </row>
    <row r="1812" spans="2:21" s="84" customFormat="1" ht="15.75" customHeight="1">
      <c r="B1812" s="85"/>
      <c r="M1812" s="86"/>
      <c r="P1812" s="87"/>
      <c r="Q1812" s="86"/>
      <c r="S1812" s="97"/>
      <c r="T1812" s="86"/>
      <c r="U1812" s="86"/>
    </row>
    <row r="1813" spans="2:21" s="84" customFormat="1" ht="15.75" customHeight="1">
      <c r="B1813" s="85"/>
      <c r="M1813" s="86"/>
      <c r="P1813" s="87"/>
      <c r="Q1813" s="86"/>
      <c r="S1813" s="97"/>
      <c r="T1813" s="86"/>
      <c r="U1813" s="86"/>
    </row>
    <row r="1814" spans="2:21" s="84" customFormat="1" ht="15.75" customHeight="1">
      <c r="B1814" s="85"/>
      <c r="M1814" s="86"/>
      <c r="P1814" s="87"/>
      <c r="Q1814" s="86"/>
      <c r="S1814" s="97"/>
      <c r="T1814" s="86"/>
      <c r="U1814" s="86"/>
    </row>
    <row r="1815" spans="2:21" s="84" customFormat="1" ht="15.75" customHeight="1">
      <c r="B1815" s="85"/>
      <c r="M1815" s="86"/>
      <c r="P1815" s="87"/>
      <c r="Q1815" s="86"/>
      <c r="S1815" s="97"/>
      <c r="T1815" s="86"/>
      <c r="U1815" s="86"/>
    </row>
    <row r="1816" spans="2:21" s="84" customFormat="1" ht="15.75" customHeight="1">
      <c r="B1816" s="85"/>
      <c r="M1816" s="86"/>
      <c r="P1816" s="87"/>
      <c r="Q1816" s="86"/>
      <c r="S1816" s="97"/>
      <c r="T1816" s="86"/>
      <c r="U1816" s="86"/>
    </row>
    <row r="1817" spans="2:21" s="84" customFormat="1" ht="15.75" customHeight="1">
      <c r="B1817" s="85"/>
      <c r="M1817" s="86"/>
      <c r="P1817" s="87"/>
      <c r="Q1817" s="86"/>
      <c r="S1817" s="97"/>
      <c r="T1817" s="86"/>
      <c r="U1817" s="86"/>
    </row>
    <row r="1818" spans="2:21" s="84" customFormat="1" ht="15.75" customHeight="1">
      <c r="B1818" s="85"/>
      <c r="M1818" s="86"/>
      <c r="P1818" s="87"/>
      <c r="Q1818" s="86"/>
      <c r="S1818" s="97"/>
      <c r="T1818" s="86"/>
      <c r="U1818" s="86"/>
    </row>
    <row r="1819" spans="2:21" s="84" customFormat="1" ht="15.75" customHeight="1">
      <c r="B1819" s="85"/>
      <c r="M1819" s="86"/>
      <c r="P1819" s="87"/>
      <c r="Q1819" s="86"/>
      <c r="S1819" s="97"/>
      <c r="T1819" s="86"/>
      <c r="U1819" s="86"/>
    </row>
    <row r="1820" spans="2:21" s="84" customFormat="1" ht="15.75" customHeight="1">
      <c r="B1820" s="85"/>
      <c r="M1820" s="86"/>
      <c r="P1820" s="87"/>
      <c r="Q1820" s="86"/>
      <c r="S1820" s="97"/>
      <c r="T1820" s="86"/>
      <c r="U1820" s="86"/>
    </row>
    <row r="1821" spans="2:21" s="84" customFormat="1" ht="15.75" customHeight="1">
      <c r="B1821" s="85"/>
      <c r="M1821" s="86"/>
      <c r="P1821" s="87"/>
      <c r="Q1821" s="86"/>
      <c r="S1821" s="97"/>
      <c r="T1821" s="86"/>
      <c r="U1821" s="86"/>
    </row>
    <row r="1822" spans="2:21" s="84" customFormat="1" ht="15.75" customHeight="1">
      <c r="B1822" s="85"/>
      <c r="M1822" s="86"/>
      <c r="P1822" s="87"/>
      <c r="Q1822" s="86"/>
      <c r="S1822" s="97"/>
      <c r="T1822" s="86"/>
      <c r="U1822" s="86"/>
    </row>
    <row r="1823" spans="2:21" s="84" customFormat="1" ht="15.75" customHeight="1">
      <c r="B1823" s="85"/>
      <c r="M1823" s="86"/>
      <c r="P1823" s="87"/>
      <c r="Q1823" s="86"/>
      <c r="S1823" s="97"/>
      <c r="T1823" s="86"/>
      <c r="U1823" s="86"/>
    </row>
    <row r="1824" spans="2:21" s="84" customFormat="1" ht="15.75" customHeight="1">
      <c r="B1824" s="85"/>
      <c r="M1824" s="86"/>
      <c r="P1824" s="87"/>
      <c r="Q1824" s="86"/>
      <c r="S1824" s="97"/>
      <c r="T1824" s="86"/>
      <c r="U1824" s="86"/>
    </row>
    <row r="1825" spans="2:21" s="84" customFormat="1" ht="15.75" customHeight="1">
      <c r="B1825" s="85"/>
      <c r="M1825" s="86"/>
      <c r="P1825" s="87"/>
      <c r="Q1825" s="86"/>
      <c r="S1825" s="97"/>
      <c r="T1825" s="86"/>
      <c r="U1825" s="86"/>
    </row>
    <row r="1826" spans="2:21" s="84" customFormat="1" ht="15.75" customHeight="1">
      <c r="B1826" s="85"/>
      <c r="M1826" s="86"/>
      <c r="P1826" s="87"/>
      <c r="Q1826" s="86"/>
      <c r="S1826" s="97"/>
      <c r="T1826" s="86"/>
      <c r="U1826" s="86"/>
    </row>
    <row r="1827" spans="2:21" s="84" customFormat="1" ht="15.75" customHeight="1">
      <c r="B1827" s="85"/>
      <c r="M1827" s="86"/>
      <c r="P1827" s="87"/>
      <c r="Q1827" s="86"/>
      <c r="S1827" s="97"/>
      <c r="T1827" s="86"/>
      <c r="U1827" s="86"/>
    </row>
    <row r="1828" spans="2:21" s="84" customFormat="1" ht="15.75" customHeight="1">
      <c r="B1828" s="85"/>
      <c r="M1828" s="86"/>
      <c r="P1828" s="87"/>
      <c r="Q1828" s="86"/>
      <c r="S1828" s="97"/>
      <c r="T1828" s="86"/>
      <c r="U1828" s="86"/>
    </row>
    <row r="1829" spans="2:21" s="84" customFormat="1" ht="15.75" customHeight="1">
      <c r="B1829" s="85"/>
      <c r="M1829" s="86"/>
      <c r="P1829" s="87"/>
      <c r="Q1829" s="86"/>
      <c r="S1829" s="97"/>
      <c r="T1829" s="86"/>
      <c r="U1829" s="86"/>
    </row>
    <row r="1830" spans="2:21" s="84" customFormat="1" ht="15.75" customHeight="1">
      <c r="B1830" s="85"/>
      <c r="M1830" s="86"/>
      <c r="P1830" s="87"/>
      <c r="Q1830" s="86"/>
      <c r="S1830" s="97"/>
      <c r="T1830" s="86"/>
      <c r="U1830" s="86"/>
    </row>
    <row r="1831" spans="2:21" s="84" customFormat="1" ht="15.75" customHeight="1">
      <c r="B1831" s="85"/>
      <c r="M1831" s="86"/>
      <c r="P1831" s="87"/>
      <c r="Q1831" s="86"/>
      <c r="S1831" s="97"/>
      <c r="T1831" s="86"/>
      <c r="U1831" s="86"/>
    </row>
    <row r="1832" spans="2:21" s="84" customFormat="1" ht="15.75" customHeight="1">
      <c r="B1832" s="85"/>
      <c r="M1832" s="86"/>
      <c r="P1832" s="87"/>
      <c r="Q1832" s="86"/>
      <c r="S1832" s="97"/>
      <c r="T1832" s="86"/>
      <c r="U1832" s="86"/>
    </row>
    <row r="1833" spans="2:21" s="84" customFormat="1" ht="15.75" customHeight="1">
      <c r="B1833" s="85"/>
      <c r="M1833" s="86"/>
      <c r="P1833" s="87"/>
      <c r="Q1833" s="86"/>
      <c r="S1833" s="97"/>
      <c r="T1833" s="86"/>
      <c r="U1833" s="86"/>
    </row>
    <row r="1834" spans="2:21" s="84" customFormat="1" ht="15.75" customHeight="1">
      <c r="B1834" s="85"/>
      <c r="M1834" s="86"/>
      <c r="P1834" s="87"/>
      <c r="Q1834" s="86"/>
      <c r="S1834" s="97"/>
      <c r="T1834" s="86"/>
      <c r="U1834" s="86"/>
    </row>
    <row r="1835" spans="2:21" s="84" customFormat="1" ht="15.75" customHeight="1">
      <c r="B1835" s="85"/>
      <c r="M1835" s="86"/>
      <c r="P1835" s="87"/>
      <c r="Q1835" s="86"/>
      <c r="S1835" s="97"/>
      <c r="T1835" s="86"/>
      <c r="U1835" s="86"/>
    </row>
    <row r="1836" spans="2:21" s="84" customFormat="1" ht="15.75" customHeight="1">
      <c r="B1836" s="85"/>
      <c r="M1836" s="86"/>
      <c r="P1836" s="87"/>
      <c r="Q1836" s="86"/>
      <c r="S1836" s="97"/>
      <c r="T1836" s="86"/>
      <c r="U1836" s="86"/>
    </row>
    <row r="1837" spans="2:21" s="84" customFormat="1" ht="15.75" customHeight="1">
      <c r="B1837" s="85"/>
      <c r="M1837" s="86"/>
      <c r="P1837" s="87"/>
      <c r="Q1837" s="86"/>
      <c r="S1837" s="97"/>
      <c r="T1837" s="86"/>
      <c r="U1837" s="86"/>
    </row>
    <row r="1838" spans="2:21" s="84" customFormat="1" ht="15.75" customHeight="1">
      <c r="B1838" s="85"/>
      <c r="M1838" s="86"/>
      <c r="P1838" s="87"/>
      <c r="Q1838" s="86"/>
      <c r="S1838" s="97"/>
      <c r="T1838" s="86"/>
      <c r="U1838" s="86"/>
    </row>
    <row r="1839" spans="2:21" s="84" customFormat="1" ht="15.75" customHeight="1">
      <c r="B1839" s="85"/>
      <c r="M1839" s="86"/>
      <c r="P1839" s="87"/>
      <c r="Q1839" s="86"/>
      <c r="S1839" s="97"/>
      <c r="T1839" s="86"/>
      <c r="U1839" s="86"/>
    </row>
    <row r="1840" spans="2:21" s="84" customFormat="1" ht="15.75" customHeight="1">
      <c r="B1840" s="85"/>
      <c r="M1840" s="86"/>
      <c r="P1840" s="87"/>
      <c r="Q1840" s="86"/>
      <c r="S1840" s="97"/>
      <c r="T1840" s="86"/>
      <c r="U1840" s="86"/>
    </row>
    <row r="1841" spans="2:21" s="84" customFormat="1" ht="15.75" customHeight="1">
      <c r="B1841" s="85"/>
      <c r="M1841" s="86"/>
      <c r="P1841" s="87"/>
      <c r="Q1841" s="86"/>
      <c r="S1841" s="97"/>
      <c r="T1841" s="86"/>
      <c r="U1841" s="86"/>
    </row>
    <row r="1842" spans="2:21" s="84" customFormat="1" ht="15.75" customHeight="1">
      <c r="B1842" s="85"/>
      <c r="M1842" s="86"/>
      <c r="P1842" s="87"/>
      <c r="Q1842" s="86"/>
      <c r="S1842" s="97"/>
      <c r="T1842" s="86"/>
      <c r="U1842" s="86"/>
    </row>
    <row r="1843" spans="2:21" s="84" customFormat="1" ht="15.75" customHeight="1">
      <c r="B1843" s="85"/>
      <c r="M1843" s="86"/>
      <c r="P1843" s="87"/>
      <c r="Q1843" s="86"/>
      <c r="S1843" s="97"/>
      <c r="T1843" s="86"/>
      <c r="U1843" s="86"/>
    </row>
    <row r="1844" spans="2:21" s="84" customFormat="1" ht="15.75" customHeight="1">
      <c r="B1844" s="85"/>
      <c r="M1844" s="86"/>
      <c r="P1844" s="87"/>
      <c r="Q1844" s="86"/>
      <c r="S1844" s="97"/>
      <c r="T1844" s="86"/>
      <c r="U1844" s="86"/>
    </row>
    <row r="1845" spans="2:21" s="84" customFormat="1" ht="15.75" customHeight="1">
      <c r="B1845" s="85"/>
      <c r="M1845" s="86"/>
      <c r="P1845" s="87"/>
      <c r="Q1845" s="86"/>
      <c r="S1845" s="97"/>
      <c r="T1845" s="86"/>
      <c r="U1845" s="86"/>
    </row>
    <row r="1846" spans="2:21" s="84" customFormat="1" ht="15.75" customHeight="1">
      <c r="B1846" s="85"/>
      <c r="M1846" s="86"/>
      <c r="P1846" s="87"/>
      <c r="Q1846" s="86"/>
      <c r="S1846" s="97"/>
      <c r="T1846" s="86"/>
      <c r="U1846" s="86"/>
    </row>
    <row r="1847" spans="2:21" s="84" customFormat="1" ht="15.75" customHeight="1">
      <c r="B1847" s="85"/>
      <c r="M1847" s="86"/>
      <c r="P1847" s="87"/>
      <c r="Q1847" s="86"/>
      <c r="S1847" s="97"/>
      <c r="T1847" s="86"/>
      <c r="U1847" s="86"/>
    </row>
    <row r="1848" spans="2:21" s="84" customFormat="1" ht="15.75" customHeight="1">
      <c r="B1848" s="85"/>
      <c r="M1848" s="86"/>
      <c r="P1848" s="87"/>
      <c r="Q1848" s="86"/>
      <c r="S1848" s="97"/>
      <c r="T1848" s="86"/>
      <c r="U1848" s="86"/>
    </row>
    <row r="1849" spans="2:21" s="84" customFormat="1" ht="15.75" customHeight="1">
      <c r="B1849" s="85"/>
      <c r="M1849" s="86"/>
      <c r="P1849" s="87"/>
      <c r="Q1849" s="86"/>
      <c r="S1849" s="97"/>
      <c r="T1849" s="86"/>
      <c r="U1849" s="86"/>
    </row>
    <row r="1850" spans="2:21" s="84" customFormat="1" ht="15.75" customHeight="1">
      <c r="B1850" s="85"/>
      <c r="M1850" s="86"/>
      <c r="P1850" s="87"/>
      <c r="Q1850" s="86"/>
      <c r="S1850" s="97"/>
      <c r="T1850" s="86"/>
      <c r="U1850" s="86"/>
    </row>
    <row r="1851" spans="2:21" s="84" customFormat="1" ht="15.75" customHeight="1">
      <c r="B1851" s="85"/>
      <c r="M1851" s="86"/>
      <c r="P1851" s="87"/>
      <c r="Q1851" s="86"/>
      <c r="S1851" s="97"/>
      <c r="T1851" s="86"/>
      <c r="U1851" s="86"/>
    </row>
    <row r="1852" spans="2:21" s="84" customFormat="1" ht="15.75" customHeight="1">
      <c r="B1852" s="85"/>
      <c r="M1852" s="86"/>
      <c r="P1852" s="87"/>
      <c r="Q1852" s="86"/>
      <c r="S1852" s="97"/>
      <c r="T1852" s="86"/>
      <c r="U1852" s="86"/>
    </row>
    <row r="1853" spans="2:21" s="84" customFormat="1" ht="15.75" customHeight="1">
      <c r="B1853" s="85"/>
      <c r="M1853" s="86"/>
      <c r="P1853" s="87"/>
      <c r="Q1853" s="86"/>
      <c r="S1853" s="97"/>
      <c r="T1853" s="86"/>
      <c r="U1853" s="86"/>
    </row>
    <row r="1854" spans="2:21" s="84" customFormat="1" ht="15.75" customHeight="1">
      <c r="B1854" s="85"/>
      <c r="M1854" s="86"/>
      <c r="P1854" s="87"/>
      <c r="Q1854" s="86"/>
      <c r="S1854" s="97"/>
      <c r="T1854" s="86"/>
      <c r="U1854" s="86"/>
    </row>
    <row r="1855" spans="2:21" s="84" customFormat="1" ht="15.75" customHeight="1">
      <c r="B1855" s="85"/>
      <c r="M1855" s="86"/>
      <c r="P1855" s="87"/>
      <c r="Q1855" s="86"/>
      <c r="S1855" s="97"/>
      <c r="T1855" s="86"/>
      <c r="U1855" s="86"/>
    </row>
    <row r="1856" spans="2:21" s="84" customFormat="1" ht="15.75" customHeight="1">
      <c r="B1856" s="85"/>
      <c r="M1856" s="86"/>
      <c r="P1856" s="87"/>
      <c r="Q1856" s="86"/>
      <c r="S1856" s="97"/>
      <c r="T1856" s="86"/>
      <c r="U1856" s="86"/>
    </row>
    <row r="1857" spans="2:21" s="84" customFormat="1" ht="15.75" customHeight="1">
      <c r="B1857" s="85"/>
      <c r="M1857" s="86"/>
      <c r="P1857" s="87"/>
      <c r="Q1857" s="86"/>
      <c r="S1857" s="97"/>
      <c r="T1857" s="86"/>
      <c r="U1857" s="86"/>
    </row>
    <row r="1858" spans="2:21" s="84" customFormat="1" ht="15.75" customHeight="1">
      <c r="B1858" s="85"/>
      <c r="M1858" s="86"/>
      <c r="P1858" s="87"/>
      <c r="Q1858" s="86"/>
      <c r="S1858" s="97"/>
      <c r="T1858" s="86"/>
      <c r="U1858" s="86"/>
    </row>
    <row r="1859" spans="2:21" s="84" customFormat="1" ht="15.75" customHeight="1">
      <c r="B1859" s="85"/>
      <c r="M1859" s="86"/>
      <c r="P1859" s="87"/>
      <c r="Q1859" s="86"/>
      <c r="S1859" s="97"/>
      <c r="T1859" s="86"/>
      <c r="U1859" s="86"/>
    </row>
    <row r="1860" spans="2:21" s="84" customFormat="1" ht="15.75" customHeight="1">
      <c r="B1860" s="85"/>
      <c r="M1860" s="86"/>
      <c r="P1860" s="87"/>
      <c r="Q1860" s="86"/>
      <c r="S1860" s="97"/>
      <c r="T1860" s="86"/>
      <c r="U1860" s="86"/>
    </row>
    <row r="1861" spans="2:21" s="84" customFormat="1" ht="15.75" customHeight="1">
      <c r="B1861" s="85"/>
      <c r="M1861" s="86"/>
      <c r="P1861" s="87"/>
      <c r="Q1861" s="86"/>
      <c r="S1861" s="97"/>
      <c r="T1861" s="86"/>
      <c r="U1861" s="86"/>
    </row>
    <row r="1862" spans="2:21" s="84" customFormat="1" ht="15.75" customHeight="1">
      <c r="B1862" s="85"/>
      <c r="M1862" s="86"/>
      <c r="P1862" s="87"/>
      <c r="Q1862" s="86"/>
      <c r="S1862" s="97"/>
      <c r="T1862" s="86"/>
      <c r="U1862" s="86"/>
    </row>
    <row r="1863" spans="2:21" s="84" customFormat="1" ht="15.75" customHeight="1">
      <c r="B1863" s="85"/>
      <c r="M1863" s="86"/>
      <c r="P1863" s="87"/>
      <c r="Q1863" s="86"/>
      <c r="S1863" s="97"/>
      <c r="T1863" s="86"/>
      <c r="U1863" s="86"/>
    </row>
    <row r="1864" spans="2:21" s="84" customFormat="1" ht="15.75" customHeight="1">
      <c r="B1864" s="85"/>
      <c r="M1864" s="86"/>
      <c r="P1864" s="87"/>
      <c r="Q1864" s="86"/>
      <c r="S1864" s="97"/>
      <c r="T1864" s="86"/>
      <c r="U1864" s="86"/>
    </row>
    <row r="1865" spans="2:21" s="84" customFormat="1" ht="15.75" customHeight="1">
      <c r="B1865" s="85"/>
      <c r="M1865" s="86"/>
      <c r="P1865" s="87"/>
      <c r="Q1865" s="86"/>
      <c r="S1865" s="97"/>
      <c r="T1865" s="86"/>
      <c r="U1865" s="86"/>
    </row>
    <row r="1866" spans="2:21" s="84" customFormat="1" ht="15.75" customHeight="1">
      <c r="B1866" s="85"/>
      <c r="M1866" s="86"/>
      <c r="P1866" s="87"/>
      <c r="Q1866" s="86"/>
      <c r="S1866" s="97"/>
      <c r="T1866" s="86"/>
      <c r="U1866" s="86"/>
    </row>
    <row r="1867" spans="2:21" s="84" customFormat="1" ht="15.75" customHeight="1">
      <c r="B1867" s="85"/>
      <c r="M1867" s="86"/>
      <c r="P1867" s="87"/>
      <c r="Q1867" s="86"/>
      <c r="S1867" s="97"/>
      <c r="T1867" s="86"/>
      <c r="U1867" s="86"/>
    </row>
    <row r="1868" spans="2:21" s="84" customFormat="1" ht="15.75" customHeight="1">
      <c r="B1868" s="85"/>
      <c r="M1868" s="86"/>
      <c r="P1868" s="87"/>
      <c r="Q1868" s="86"/>
      <c r="S1868" s="97"/>
      <c r="T1868" s="86"/>
      <c r="U1868" s="86"/>
    </row>
    <row r="1869" spans="2:21" s="84" customFormat="1" ht="15.75" customHeight="1">
      <c r="B1869" s="85"/>
      <c r="M1869" s="86"/>
      <c r="P1869" s="87"/>
      <c r="Q1869" s="86"/>
      <c r="S1869" s="97"/>
      <c r="T1869" s="86"/>
      <c r="U1869" s="86"/>
    </row>
    <row r="1870" spans="2:21" s="84" customFormat="1" ht="15.75" customHeight="1">
      <c r="B1870" s="85"/>
      <c r="M1870" s="86"/>
      <c r="P1870" s="87"/>
      <c r="Q1870" s="86"/>
      <c r="S1870" s="97"/>
      <c r="T1870" s="86"/>
      <c r="U1870" s="86"/>
    </row>
    <row r="1871" spans="2:21" s="84" customFormat="1" ht="15.75" customHeight="1">
      <c r="B1871" s="85"/>
      <c r="M1871" s="86"/>
      <c r="P1871" s="87"/>
      <c r="Q1871" s="86"/>
      <c r="S1871" s="97"/>
      <c r="T1871" s="86"/>
      <c r="U1871" s="86"/>
    </row>
    <row r="1872" spans="2:21" s="84" customFormat="1" ht="15.75" customHeight="1">
      <c r="B1872" s="85"/>
      <c r="M1872" s="86"/>
      <c r="P1872" s="87"/>
      <c r="Q1872" s="86"/>
      <c r="S1872" s="97"/>
      <c r="T1872" s="86"/>
      <c r="U1872" s="86"/>
    </row>
    <row r="1873" spans="2:21" s="84" customFormat="1" ht="15.75" customHeight="1">
      <c r="B1873" s="85"/>
      <c r="M1873" s="86"/>
      <c r="P1873" s="87"/>
      <c r="Q1873" s="86"/>
      <c r="S1873" s="97"/>
      <c r="T1873" s="86"/>
      <c r="U1873" s="86"/>
    </row>
    <row r="1874" spans="2:21" s="84" customFormat="1" ht="15.75" customHeight="1">
      <c r="B1874" s="85"/>
      <c r="M1874" s="86"/>
      <c r="P1874" s="87"/>
      <c r="Q1874" s="86"/>
      <c r="S1874" s="97"/>
      <c r="T1874" s="86"/>
      <c r="U1874" s="86"/>
    </row>
    <row r="1875" spans="2:21" s="84" customFormat="1" ht="15.75" customHeight="1">
      <c r="B1875" s="85"/>
      <c r="M1875" s="86"/>
      <c r="P1875" s="87"/>
      <c r="Q1875" s="86"/>
      <c r="S1875" s="97"/>
      <c r="T1875" s="86"/>
      <c r="U1875" s="86"/>
    </row>
    <row r="1876" spans="2:21" s="84" customFormat="1" ht="15.75" customHeight="1">
      <c r="B1876" s="85"/>
      <c r="M1876" s="86"/>
      <c r="P1876" s="87"/>
      <c r="Q1876" s="86"/>
      <c r="S1876" s="97"/>
      <c r="T1876" s="86"/>
      <c r="U1876" s="86"/>
    </row>
    <row r="1877" spans="2:21" s="84" customFormat="1" ht="15.75" customHeight="1">
      <c r="B1877" s="85"/>
      <c r="M1877" s="86"/>
      <c r="P1877" s="87"/>
      <c r="Q1877" s="86"/>
      <c r="S1877" s="97"/>
      <c r="T1877" s="86"/>
      <c r="U1877" s="86"/>
    </row>
    <row r="1878" spans="2:21" s="84" customFormat="1" ht="15.75" customHeight="1">
      <c r="B1878" s="85"/>
      <c r="M1878" s="86"/>
      <c r="P1878" s="87"/>
      <c r="Q1878" s="86"/>
      <c r="S1878" s="97"/>
      <c r="T1878" s="86"/>
      <c r="U1878" s="86"/>
    </row>
    <row r="1879" spans="2:21" s="84" customFormat="1" ht="15.75" customHeight="1">
      <c r="B1879" s="85"/>
      <c r="M1879" s="86"/>
      <c r="P1879" s="87"/>
      <c r="Q1879" s="86"/>
      <c r="S1879" s="97"/>
      <c r="T1879" s="86"/>
      <c r="U1879" s="86"/>
    </row>
    <row r="1880" spans="2:21" s="84" customFormat="1" ht="15.75" customHeight="1">
      <c r="B1880" s="85"/>
      <c r="M1880" s="86"/>
      <c r="P1880" s="87"/>
      <c r="Q1880" s="86"/>
      <c r="S1880" s="97"/>
      <c r="T1880" s="86"/>
      <c r="U1880" s="86"/>
    </row>
    <row r="1881" spans="2:21" s="84" customFormat="1" ht="15.75" customHeight="1">
      <c r="B1881" s="85"/>
      <c r="M1881" s="86"/>
      <c r="P1881" s="87"/>
      <c r="Q1881" s="86"/>
      <c r="S1881" s="97"/>
      <c r="T1881" s="86"/>
      <c r="U1881" s="86"/>
    </row>
    <row r="1882" spans="2:21" s="84" customFormat="1" ht="15.75" customHeight="1">
      <c r="B1882" s="85"/>
      <c r="M1882" s="86"/>
      <c r="P1882" s="87"/>
      <c r="Q1882" s="86"/>
      <c r="S1882" s="97"/>
      <c r="T1882" s="86"/>
      <c r="U1882" s="86"/>
    </row>
    <row r="1883" spans="2:21" s="84" customFormat="1" ht="15.75" customHeight="1">
      <c r="B1883" s="85"/>
      <c r="M1883" s="86"/>
      <c r="P1883" s="87"/>
      <c r="Q1883" s="86"/>
      <c r="S1883" s="97"/>
      <c r="T1883" s="86"/>
      <c r="U1883" s="86"/>
    </row>
    <row r="1884" spans="2:21" s="84" customFormat="1" ht="15.75" customHeight="1">
      <c r="B1884" s="85"/>
      <c r="M1884" s="86"/>
      <c r="P1884" s="87"/>
      <c r="Q1884" s="86"/>
      <c r="S1884" s="97"/>
      <c r="T1884" s="86"/>
      <c r="U1884" s="86"/>
    </row>
    <row r="1885" spans="2:21" s="84" customFormat="1" ht="15.75" customHeight="1">
      <c r="B1885" s="85"/>
      <c r="M1885" s="86"/>
      <c r="P1885" s="87"/>
      <c r="Q1885" s="86"/>
      <c r="S1885" s="97"/>
      <c r="T1885" s="86"/>
      <c r="U1885" s="86"/>
    </row>
    <row r="1886" spans="2:21" s="84" customFormat="1" ht="15.75" customHeight="1">
      <c r="B1886" s="85"/>
      <c r="M1886" s="86"/>
      <c r="P1886" s="87"/>
      <c r="Q1886" s="86"/>
      <c r="S1886" s="97"/>
      <c r="T1886" s="86"/>
      <c r="U1886" s="86"/>
    </row>
    <row r="1887" spans="2:21" s="84" customFormat="1" ht="15.75" customHeight="1">
      <c r="B1887" s="85"/>
      <c r="M1887" s="86"/>
      <c r="P1887" s="87"/>
      <c r="Q1887" s="86"/>
      <c r="S1887" s="97"/>
      <c r="T1887" s="86"/>
      <c r="U1887" s="86"/>
    </row>
    <row r="1888" spans="2:21" s="84" customFormat="1" ht="15.75" customHeight="1">
      <c r="B1888" s="85"/>
      <c r="M1888" s="86"/>
      <c r="P1888" s="87"/>
      <c r="Q1888" s="86"/>
      <c r="S1888" s="97"/>
      <c r="T1888" s="86"/>
      <c r="U1888" s="86"/>
    </row>
    <row r="1889" spans="2:21" s="84" customFormat="1" ht="15.75" customHeight="1">
      <c r="B1889" s="85"/>
      <c r="M1889" s="86"/>
      <c r="P1889" s="87"/>
      <c r="Q1889" s="86"/>
      <c r="S1889" s="97"/>
      <c r="T1889" s="86"/>
      <c r="U1889" s="86"/>
    </row>
    <row r="1890" spans="2:21" s="84" customFormat="1" ht="15.75" customHeight="1">
      <c r="B1890" s="85"/>
      <c r="M1890" s="86"/>
      <c r="P1890" s="87"/>
      <c r="Q1890" s="86"/>
      <c r="S1890" s="97"/>
      <c r="T1890" s="86"/>
      <c r="U1890" s="86"/>
    </row>
    <row r="1891" spans="2:21" s="84" customFormat="1" ht="15.75" customHeight="1">
      <c r="B1891" s="85"/>
      <c r="M1891" s="86"/>
      <c r="P1891" s="87"/>
      <c r="Q1891" s="86"/>
      <c r="S1891" s="97"/>
      <c r="T1891" s="86"/>
      <c r="U1891" s="86"/>
    </row>
    <row r="1892" spans="2:21" s="84" customFormat="1" ht="15.75" customHeight="1">
      <c r="B1892" s="85"/>
      <c r="M1892" s="86"/>
      <c r="P1892" s="87"/>
      <c r="Q1892" s="86"/>
      <c r="S1892" s="97"/>
      <c r="T1892" s="86"/>
      <c r="U1892" s="86"/>
    </row>
    <row r="1893" spans="2:21" s="84" customFormat="1" ht="15.75" customHeight="1">
      <c r="B1893" s="85"/>
      <c r="M1893" s="86"/>
      <c r="P1893" s="87"/>
      <c r="Q1893" s="86"/>
      <c r="S1893" s="97"/>
      <c r="T1893" s="86"/>
      <c r="U1893" s="86"/>
    </row>
    <row r="1894" spans="2:21" s="84" customFormat="1" ht="15.75" customHeight="1">
      <c r="B1894" s="85"/>
      <c r="M1894" s="86"/>
      <c r="P1894" s="87"/>
      <c r="Q1894" s="86"/>
      <c r="S1894" s="97"/>
      <c r="T1894" s="86"/>
      <c r="U1894" s="86"/>
    </row>
    <row r="1895" spans="2:21" s="84" customFormat="1" ht="15.75" customHeight="1">
      <c r="B1895" s="85"/>
      <c r="M1895" s="86"/>
      <c r="P1895" s="87"/>
      <c r="Q1895" s="86"/>
      <c r="S1895" s="97"/>
      <c r="T1895" s="86"/>
      <c r="U1895" s="86"/>
    </row>
    <row r="1896" spans="2:21" s="84" customFormat="1" ht="15.75" customHeight="1">
      <c r="B1896" s="85"/>
      <c r="M1896" s="86"/>
      <c r="P1896" s="87"/>
      <c r="Q1896" s="86"/>
      <c r="S1896" s="97"/>
      <c r="T1896" s="86"/>
      <c r="U1896" s="86"/>
    </row>
    <row r="1897" spans="2:21" s="84" customFormat="1" ht="15.75" customHeight="1">
      <c r="B1897" s="85"/>
      <c r="M1897" s="86"/>
      <c r="P1897" s="87"/>
      <c r="Q1897" s="86"/>
      <c r="S1897" s="97"/>
      <c r="T1897" s="86"/>
      <c r="U1897" s="86"/>
    </row>
    <row r="1898" spans="2:21" s="84" customFormat="1" ht="15.75" customHeight="1">
      <c r="B1898" s="85"/>
      <c r="M1898" s="86"/>
      <c r="P1898" s="87"/>
      <c r="Q1898" s="86"/>
      <c r="S1898" s="97"/>
      <c r="T1898" s="86"/>
      <c r="U1898" s="86"/>
    </row>
    <row r="1899" spans="2:21" s="84" customFormat="1" ht="15.75" customHeight="1">
      <c r="B1899" s="85"/>
      <c r="M1899" s="86"/>
      <c r="P1899" s="87"/>
      <c r="Q1899" s="86"/>
      <c r="S1899" s="97"/>
      <c r="T1899" s="86"/>
      <c r="U1899" s="86"/>
    </row>
    <row r="1900" spans="2:21" s="84" customFormat="1" ht="15.75" customHeight="1">
      <c r="B1900" s="85"/>
      <c r="M1900" s="86"/>
      <c r="P1900" s="87"/>
      <c r="Q1900" s="86"/>
      <c r="S1900" s="97"/>
      <c r="T1900" s="86"/>
      <c r="U1900" s="86"/>
    </row>
    <row r="1901" spans="2:21" s="84" customFormat="1" ht="15.75" customHeight="1">
      <c r="B1901" s="85"/>
      <c r="M1901" s="86"/>
      <c r="P1901" s="87"/>
      <c r="Q1901" s="86"/>
      <c r="S1901" s="97"/>
      <c r="T1901" s="86"/>
      <c r="U1901" s="86"/>
    </row>
    <row r="1902" spans="2:21" s="84" customFormat="1" ht="15.75" customHeight="1">
      <c r="B1902" s="85"/>
      <c r="M1902" s="86"/>
      <c r="P1902" s="87"/>
      <c r="Q1902" s="86"/>
      <c r="S1902" s="97"/>
      <c r="T1902" s="86"/>
      <c r="U1902" s="86"/>
    </row>
    <row r="1903" spans="2:21" s="84" customFormat="1" ht="15.75" customHeight="1">
      <c r="B1903" s="85"/>
      <c r="M1903" s="86"/>
      <c r="P1903" s="87"/>
      <c r="Q1903" s="86"/>
      <c r="S1903" s="97"/>
      <c r="T1903" s="86"/>
      <c r="U1903" s="86"/>
    </row>
    <row r="1904" spans="2:21" s="84" customFormat="1" ht="15.75" customHeight="1">
      <c r="B1904" s="85"/>
      <c r="M1904" s="86"/>
      <c r="P1904" s="87"/>
      <c r="Q1904" s="86"/>
      <c r="S1904" s="97"/>
      <c r="T1904" s="86"/>
      <c r="U1904" s="86"/>
    </row>
    <row r="1905" spans="2:21" s="84" customFormat="1" ht="15.75" customHeight="1">
      <c r="B1905" s="85"/>
      <c r="M1905" s="86"/>
      <c r="P1905" s="87"/>
      <c r="Q1905" s="86"/>
      <c r="S1905" s="97"/>
      <c r="T1905" s="86"/>
      <c r="U1905" s="86"/>
    </row>
    <row r="1906" spans="2:21" s="84" customFormat="1" ht="15.75" customHeight="1">
      <c r="B1906" s="85"/>
      <c r="M1906" s="86"/>
      <c r="P1906" s="87"/>
      <c r="Q1906" s="86"/>
      <c r="S1906" s="97"/>
      <c r="T1906" s="86"/>
      <c r="U1906" s="86"/>
    </row>
    <row r="1907" spans="2:21" s="84" customFormat="1" ht="15.75" customHeight="1">
      <c r="B1907" s="85"/>
      <c r="M1907" s="86"/>
      <c r="P1907" s="87"/>
      <c r="Q1907" s="86"/>
      <c r="S1907" s="97"/>
      <c r="T1907" s="86"/>
      <c r="U1907" s="86"/>
    </row>
    <row r="1908" spans="2:21" s="84" customFormat="1" ht="15.75" customHeight="1">
      <c r="B1908" s="85"/>
      <c r="M1908" s="86"/>
      <c r="P1908" s="87"/>
      <c r="Q1908" s="86"/>
      <c r="S1908" s="97"/>
      <c r="T1908" s="86"/>
      <c r="U1908" s="86"/>
    </row>
    <row r="1909" spans="2:21" s="84" customFormat="1" ht="15.75" customHeight="1">
      <c r="B1909" s="85"/>
      <c r="M1909" s="86"/>
      <c r="P1909" s="87"/>
      <c r="Q1909" s="86"/>
      <c r="S1909" s="97"/>
      <c r="T1909" s="86"/>
      <c r="U1909" s="86"/>
    </row>
    <row r="1910" spans="2:21" s="84" customFormat="1" ht="15.75" customHeight="1">
      <c r="B1910" s="85"/>
      <c r="M1910" s="86"/>
      <c r="P1910" s="87"/>
      <c r="Q1910" s="86"/>
      <c r="S1910" s="97"/>
      <c r="T1910" s="86"/>
      <c r="U1910" s="86"/>
    </row>
    <row r="1911" spans="2:21" s="84" customFormat="1" ht="15.75" customHeight="1">
      <c r="B1911" s="85"/>
      <c r="M1911" s="86"/>
      <c r="P1911" s="87"/>
      <c r="Q1911" s="86"/>
      <c r="S1911" s="97"/>
      <c r="T1911" s="86"/>
      <c r="U1911" s="86"/>
    </row>
    <row r="1912" spans="2:21" s="84" customFormat="1" ht="15.75" customHeight="1">
      <c r="B1912" s="85"/>
      <c r="M1912" s="86"/>
      <c r="P1912" s="87"/>
      <c r="Q1912" s="86"/>
      <c r="S1912" s="97"/>
      <c r="T1912" s="86"/>
      <c r="U1912" s="86"/>
    </row>
    <row r="1913" spans="2:21" s="84" customFormat="1" ht="15.75" customHeight="1">
      <c r="B1913" s="85"/>
      <c r="M1913" s="86"/>
      <c r="P1913" s="87"/>
      <c r="Q1913" s="86"/>
      <c r="S1913" s="97"/>
      <c r="T1913" s="86"/>
      <c r="U1913" s="86"/>
    </row>
    <row r="1914" spans="2:21" s="84" customFormat="1" ht="15.75" customHeight="1">
      <c r="B1914" s="85"/>
      <c r="M1914" s="86"/>
      <c r="P1914" s="87"/>
      <c r="Q1914" s="86"/>
      <c r="S1914" s="97"/>
      <c r="T1914" s="86"/>
      <c r="U1914" s="86"/>
    </row>
    <row r="1915" spans="2:21" s="84" customFormat="1" ht="15.75" customHeight="1">
      <c r="B1915" s="85"/>
      <c r="M1915" s="86"/>
      <c r="P1915" s="87"/>
      <c r="Q1915" s="86"/>
      <c r="S1915" s="97"/>
      <c r="T1915" s="86"/>
      <c r="U1915" s="86"/>
    </row>
    <row r="1916" spans="2:21" s="84" customFormat="1" ht="15.75" customHeight="1">
      <c r="B1916" s="85"/>
      <c r="M1916" s="86"/>
      <c r="P1916" s="87"/>
      <c r="Q1916" s="86"/>
      <c r="S1916" s="97"/>
      <c r="T1916" s="86"/>
      <c r="U1916" s="86"/>
    </row>
    <row r="1917" spans="2:21" s="84" customFormat="1" ht="15.75" customHeight="1">
      <c r="B1917" s="85"/>
      <c r="M1917" s="86"/>
      <c r="P1917" s="87"/>
      <c r="Q1917" s="86"/>
      <c r="S1917" s="97"/>
      <c r="T1917" s="86"/>
      <c r="U1917" s="86"/>
    </row>
    <row r="1918" spans="2:21" s="84" customFormat="1" ht="15.75" customHeight="1">
      <c r="B1918" s="85"/>
      <c r="M1918" s="86"/>
      <c r="P1918" s="87"/>
      <c r="Q1918" s="86"/>
      <c r="S1918" s="97"/>
      <c r="T1918" s="86"/>
      <c r="U1918" s="86"/>
    </row>
    <row r="1919" spans="2:21" s="84" customFormat="1" ht="15.75" customHeight="1">
      <c r="B1919" s="85"/>
      <c r="M1919" s="86"/>
      <c r="P1919" s="87"/>
      <c r="Q1919" s="86"/>
      <c r="S1919" s="97"/>
      <c r="T1919" s="86"/>
      <c r="U1919" s="86"/>
    </row>
    <row r="1920" spans="2:21" s="84" customFormat="1" ht="15.75" customHeight="1">
      <c r="B1920" s="85"/>
      <c r="M1920" s="86"/>
      <c r="P1920" s="87"/>
      <c r="Q1920" s="86"/>
      <c r="S1920" s="97"/>
      <c r="T1920" s="86"/>
      <c r="U1920" s="86"/>
    </row>
    <row r="1921" spans="2:21" s="84" customFormat="1" ht="15.75" customHeight="1">
      <c r="B1921" s="85"/>
      <c r="M1921" s="86"/>
      <c r="P1921" s="87"/>
      <c r="Q1921" s="86"/>
      <c r="S1921" s="97"/>
      <c r="T1921" s="86"/>
      <c r="U1921" s="86"/>
    </row>
    <row r="1922" spans="2:21" s="84" customFormat="1" ht="15.75" customHeight="1">
      <c r="B1922" s="85"/>
      <c r="M1922" s="86"/>
      <c r="P1922" s="87"/>
      <c r="Q1922" s="86"/>
      <c r="S1922" s="97"/>
      <c r="T1922" s="86"/>
      <c r="U1922" s="86"/>
    </row>
    <row r="1923" spans="2:21" s="84" customFormat="1" ht="15.75" customHeight="1">
      <c r="B1923" s="85"/>
      <c r="M1923" s="86"/>
      <c r="P1923" s="87"/>
      <c r="Q1923" s="86"/>
      <c r="S1923" s="97"/>
      <c r="T1923" s="86"/>
      <c r="U1923" s="86"/>
    </row>
    <row r="1924" spans="2:21" s="84" customFormat="1" ht="15.75" customHeight="1">
      <c r="B1924" s="85"/>
      <c r="M1924" s="86"/>
      <c r="P1924" s="87"/>
      <c r="Q1924" s="86"/>
      <c r="S1924" s="97"/>
      <c r="T1924" s="86"/>
      <c r="U1924" s="86"/>
    </row>
    <row r="1925" spans="2:21" s="84" customFormat="1" ht="15.75" customHeight="1">
      <c r="B1925" s="85"/>
      <c r="M1925" s="86"/>
      <c r="P1925" s="87"/>
      <c r="Q1925" s="86"/>
      <c r="S1925" s="97"/>
      <c r="T1925" s="86"/>
      <c r="U1925" s="86"/>
    </row>
    <row r="1926" spans="2:21" s="84" customFormat="1" ht="15.75" customHeight="1">
      <c r="B1926" s="85"/>
      <c r="M1926" s="86"/>
      <c r="P1926" s="87"/>
      <c r="Q1926" s="86"/>
      <c r="S1926" s="97"/>
      <c r="T1926" s="86"/>
      <c r="U1926" s="86"/>
    </row>
    <row r="1927" spans="2:21" s="84" customFormat="1" ht="15.75" customHeight="1">
      <c r="B1927" s="85"/>
      <c r="M1927" s="86"/>
      <c r="P1927" s="87"/>
      <c r="Q1927" s="86"/>
      <c r="S1927" s="97"/>
      <c r="T1927" s="86"/>
      <c r="U1927" s="86"/>
    </row>
    <row r="1928" spans="2:21" s="84" customFormat="1" ht="15.75" customHeight="1">
      <c r="B1928" s="85"/>
      <c r="M1928" s="86"/>
      <c r="P1928" s="87"/>
      <c r="Q1928" s="86"/>
      <c r="S1928" s="97"/>
      <c r="T1928" s="86"/>
      <c r="U1928" s="86"/>
    </row>
    <row r="1929" spans="2:21" s="84" customFormat="1" ht="15.75" customHeight="1">
      <c r="B1929" s="85"/>
      <c r="M1929" s="86"/>
      <c r="P1929" s="87"/>
      <c r="Q1929" s="86"/>
      <c r="S1929" s="97"/>
      <c r="T1929" s="86"/>
      <c r="U1929" s="86"/>
    </row>
    <row r="1930" spans="2:21" s="84" customFormat="1" ht="15.75" customHeight="1">
      <c r="B1930" s="85"/>
      <c r="M1930" s="86"/>
      <c r="P1930" s="87"/>
      <c r="Q1930" s="86"/>
      <c r="S1930" s="97"/>
      <c r="T1930" s="86"/>
      <c r="U1930" s="86"/>
    </row>
    <row r="1931" spans="2:21" s="84" customFormat="1" ht="15.75" customHeight="1">
      <c r="B1931" s="85"/>
      <c r="M1931" s="86"/>
      <c r="P1931" s="87"/>
      <c r="Q1931" s="86"/>
      <c r="S1931" s="97"/>
      <c r="T1931" s="86"/>
      <c r="U1931" s="86"/>
    </row>
    <row r="1932" spans="2:21" s="84" customFormat="1" ht="15.75" customHeight="1">
      <c r="B1932" s="85"/>
      <c r="M1932" s="86"/>
      <c r="P1932" s="87"/>
      <c r="Q1932" s="86"/>
      <c r="S1932" s="97"/>
      <c r="T1932" s="86"/>
      <c r="U1932" s="86"/>
    </row>
    <row r="1933" spans="2:21" s="84" customFormat="1" ht="15.75" customHeight="1">
      <c r="B1933" s="85"/>
      <c r="M1933" s="86"/>
      <c r="P1933" s="87"/>
      <c r="Q1933" s="86"/>
      <c r="S1933" s="97"/>
      <c r="T1933" s="86"/>
      <c r="U1933" s="86"/>
    </row>
    <row r="1934" spans="2:21" s="84" customFormat="1" ht="15.75" customHeight="1">
      <c r="B1934" s="85"/>
      <c r="M1934" s="86"/>
      <c r="P1934" s="87"/>
      <c r="Q1934" s="86"/>
      <c r="S1934" s="97"/>
      <c r="T1934" s="86"/>
      <c r="U1934" s="86"/>
    </row>
    <row r="1935" spans="2:21" s="84" customFormat="1" ht="15.75" customHeight="1">
      <c r="B1935" s="85"/>
      <c r="M1935" s="86"/>
      <c r="P1935" s="87"/>
      <c r="Q1935" s="86"/>
      <c r="S1935" s="97"/>
      <c r="T1935" s="86"/>
      <c r="U1935" s="86"/>
    </row>
    <row r="1936" spans="2:21" s="84" customFormat="1" ht="15.75" customHeight="1">
      <c r="B1936" s="85"/>
      <c r="M1936" s="86"/>
      <c r="P1936" s="87"/>
      <c r="Q1936" s="86"/>
      <c r="S1936" s="97"/>
      <c r="T1936" s="86"/>
      <c r="U1936" s="86"/>
    </row>
    <row r="1937" spans="2:21" s="84" customFormat="1" ht="15.75" customHeight="1">
      <c r="B1937" s="85"/>
      <c r="M1937" s="86"/>
      <c r="P1937" s="87"/>
      <c r="Q1937" s="86"/>
      <c r="S1937" s="97"/>
      <c r="T1937" s="86"/>
      <c r="U1937" s="86"/>
    </row>
    <row r="1938" spans="2:21" s="84" customFormat="1" ht="15.75" customHeight="1">
      <c r="B1938" s="85"/>
      <c r="M1938" s="86"/>
      <c r="P1938" s="87"/>
      <c r="Q1938" s="86"/>
      <c r="S1938" s="97"/>
      <c r="T1938" s="86"/>
      <c r="U1938" s="86"/>
    </row>
    <row r="1939" spans="2:21" s="84" customFormat="1" ht="15.75" customHeight="1">
      <c r="B1939" s="85"/>
      <c r="M1939" s="86"/>
      <c r="P1939" s="87"/>
      <c r="Q1939" s="86"/>
      <c r="S1939" s="97"/>
      <c r="T1939" s="86"/>
      <c r="U1939" s="86"/>
    </row>
    <row r="1940" spans="2:21" s="84" customFormat="1" ht="15.75" customHeight="1">
      <c r="B1940" s="85"/>
      <c r="M1940" s="86"/>
      <c r="P1940" s="87"/>
      <c r="Q1940" s="86"/>
      <c r="S1940" s="97"/>
      <c r="T1940" s="86"/>
      <c r="U1940" s="86"/>
    </row>
    <row r="1941" spans="2:21" s="84" customFormat="1" ht="15.75" customHeight="1">
      <c r="B1941" s="85"/>
      <c r="M1941" s="86"/>
      <c r="P1941" s="87"/>
      <c r="Q1941" s="86"/>
      <c r="S1941" s="97"/>
      <c r="T1941" s="86"/>
      <c r="U1941" s="86"/>
    </row>
    <row r="1942" spans="2:21" s="84" customFormat="1" ht="15.75" customHeight="1">
      <c r="B1942" s="85"/>
      <c r="M1942" s="86"/>
      <c r="P1942" s="87"/>
      <c r="Q1942" s="86"/>
      <c r="S1942" s="97"/>
      <c r="T1942" s="86"/>
      <c r="U1942" s="86"/>
    </row>
    <row r="1943" spans="2:21" s="84" customFormat="1" ht="15.75" customHeight="1">
      <c r="B1943" s="85"/>
      <c r="M1943" s="86"/>
      <c r="P1943" s="87"/>
      <c r="Q1943" s="86"/>
      <c r="S1943" s="97"/>
      <c r="T1943" s="86"/>
      <c r="U1943" s="86"/>
    </row>
    <row r="1944" spans="2:21" s="84" customFormat="1" ht="15.75" customHeight="1">
      <c r="B1944" s="85"/>
      <c r="M1944" s="86"/>
      <c r="P1944" s="87"/>
      <c r="Q1944" s="86"/>
      <c r="S1944" s="97"/>
      <c r="T1944" s="86"/>
      <c r="U1944" s="86"/>
    </row>
    <row r="1945" spans="2:21" s="84" customFormat="1" ht="15.75" customHeight="1">
      <c r="B1945" s="85"/>
      <c r="M1945" s="86"/>
      <c r="P1945" s="87"/>
      <c r="Q1945" s="86"/>
      <c r="S1945" s="97"/>
      <c r="T1945" s="86"/>
      <c r="U1945" s="86"/>
    </row>
    <row r="1946" spans="2:21" s="84" customFormat="1" ht="15.75" customHeight="1">
      <c r="B1946" s="85"/>
      <c r="M1946" s="86"/>
      <c r="P1946" s="87"/>
      <c r="Q1946" s="86"/>
      <c r="S1946" s="97"/>
      <c r="T1946" s="86"/>
      <c r="U1946" s="86"/>
    </row>
    <row r="1947" spans="2:21" s="84" customFormat="1" ht="15.75" customHeight="1">
      <c r="B1947" s="85"/>
      <c r="M1947" s="86"/>
      <c r="P1947" s="87"/>
      <c r="Q1947" s="86"/>
      <c r="S1947" s="97"/>
      <c r="T1947" s="86"/>
      <c r="U1947" s="86"/>
    </row>
    <row r="1948" spans="2:21" s="84" customFormat="1" ht="15.75" customHeight="1">
      <c r="B1948" s="85"/>
      <c r="M1948" s="86"/>
      <c r="P1948" s="87"/>
      <c r="Q1948" s="86"/>
      <c r="S1948" s="97"/>
      <c r="T1948" s="86"/>
      <c r="U1948" s="86"/>
    </row>
    <row r="1949" spans="2:21" s="84" customFormat="1" ht="15.75" customHeight="1">
      <c r="B1949" s="85"/>
      <c r="M1949" s="86"/>
      <c r="P1949" s="87"/>
      <c r="Q1949" s="86"/>
      <c r="S1949" s="97"/>
      <c r="T1949" s="86"/>
      <c r="U1949" s="86"/>
    </row>
    <row r="1950" spans="2:21" s="84" customFormat="1" ht="15.75" customHeight="1">
      <c r="B1950" s="85"/>
      <c r="M1950" s="86"/>
      <c r="P1950" s="87"/>
      <c r="Q1950" s="86"/>
      <c r="S1950" s="97"/>
      <c r="T1950" s="86"/>
      <c r="U1950" s="86"/>
    </row>
    <row r="1951" spans="2:21" s="84" customFormat="1" ht="15.75" customHeight="1">
      <c r="B1951" s="85"/>
      <c r="M1951" s="86"/>
      <c r="P1951" s="87"/>
      <c r="Q1951" s="86"/>
      <c r="S1951" s="97"/>
      <c r="T1951" s="86"/>
      <c r="U1951" s="86"/>
    </row>
    <row r="1952" spans="2:21" s="84" customFormat="1" ht="15.75" customHeight="1">
      <c r="B1952" s="85"/>
      <c r="M1952" s="86"/>
      <c r="P1952" s="87"/>
      <c r="Q1952" s="86"/>
      <c r="S1952" s="97"/>
      <c r="T1952" s="86"/>
      <c r="U1952" s="86"/>
    </row>
    <row r="1953" spans="2:21" s="84" customFormat="1" ht="15.75" customHeight="1">
      <c r="B1953" s="85"/>
      <c r="M1953" s="86"/>
      <c r="P1953" s="87"/>
      <c r="Q1953" s="86"/>
      <c r="S1953" s="97"/>
      <c r="T1953" s="86"/>
      <c r="U1953" s="86"/>
    </row>
    <row r="1954" spans="2:21" s="84" customFormat="1" ht="15.75" customHeight="1">
      <c r="B1954" s="85"/>
      <c r="M1954" s="86"/>
      <c r="P1954" s="87"/>
      <c r="Q1954" s="86"/>
      <c r="S1954" s="97"/>
      <c r="T1954" s="86"/>
      <c r="U1954" s="86"/>
    </row>
    <row r="1955" spans="2:21" s="84" customFormat="1" ht="15.75" customHeight="1">
      <c r="B1955" s="85"/>
      <c r="M1955" s="86"/>
      <c r="P1955" s="87"/>
      <c r="Q1955" s="86"/>
      <c r="S1955" s="97"/>
      <c r="T1955" s="86"/>
      <c r="U1955" s="86"/>
    </row>
    <row r="1956" spans="2:21" s="84" customFormat="1" ht="15.75" customHeight="1">
      <c r="B1956" s="85"/>
      <c r="M1956" s="86"/>
      <c r="P1956" s="87"/>
      <c r="Q1956" s="86"/>
      <c r="S1956" s="97"/>
      <c r="T1956" s="86"/>
      <c r="U1956" s="86"/>
    </row>
    <row r="1957" spans="2:21" s="84" customFormat="1" ht="15.75" customHeight="1">
      <c r="B1957" s="85"/>
      <c r="M1957" s="86"/>
      <c r="P1957" s="87"/>
      <c r="Q1957" s="86"/>
      <c r="S1957" s="97"/>
      <c r="T1957" s="86"/>
      <c r="U1957" s="86"/>
    </row>
    <row r="1958" spans="2:21" s="84" customFormat="1" ht="15.75" customHeight="1">
      <c r="B1958" s="85"/>
      <c r="M1958" s="86"/>
      <c r="P1958" s="87"/>
      <c r="Q1958" s="86"/>
      <c r="S1958" s="97"/>
      <c r="T1958" s="86"/>
      <c r="U1958" s="86"/>
    </row>
    <row r="1959" spans="2:21" s="84" customFormat="1" ht="15.75" customHeight="1">
      <c r="B1959" s="85"/>
      <c r="M1959" s="86"/>
      <c r="P1959" s="87"/>
      <c r="Q1959" s="86"/>
      <c r="S1959" s="97"/>
      <c r="T1959" s="86"/>
      <c r="U1959" s="86"/>
    </row>
    <row r="1960" spans="2:21" s="84" customFormat="1" ht="15.75" customHeight="1">
      <c r="B1960" s="85"/>
      <c r="M1960" s="86"/>
      <c r="P1960" s="87"/>
      <c r="Q1960" s="86"/>
      <c r="S1960" s="97"/>
      <c r="T1960" s="86"/>
      <c r="U1960" s="86"/>
    </row>
    <row r="1961" spans="2:21" s="84" customFormat="1" ht="15.75" customHeight="1">
      <c r="B1961" s="85"/>
      <c r="M1961" s="86"/>
      <c r="P1961" s="87"/>
      <c r="Q1961" s="86"/>
      <c r="S1961" s="97"/>
      <c r="T1961" s="86"/>
      <c r="U1961" s="86"/>
    </row>
    <row r="1962" spans="2:21" s="84" customFormat="1" ht="15.75" customHeight="1">
      <c r="B1962" s="85"/>
      <c r="M1962" s="86"/>
      <c r="P1962" s="87"/>
      <c r="Q1962" s="86"/>
      <c r="S1962" s="97"/>
      <c r="T1962" s="86"/>
      <c r="U1962" s="86"/>
    </row>
    <row r="1963" spans="2:21" s="84" customFormat="1" ht="15.75" customHeight="1">
      <c r="B1963" s="85"/>
      <c r="M1963" s="86"/>
      <c r="P1963" s="87"/>
      <c r="Q1963" s="86"/>
      <c r="S1963" s="97"/>
      <c r="T1963" s="86"/>
      <c r="U1963" s="86"/>
    </row>
    <row r="1964" spans="2:21" s="84" customFormat="1" ht="15.75" customHeight="1">
      <c r="B1964" s="85"/>
      <c r="M1964" s="86"/>
      <c r="P1964" s="87"/>
      <c r="Q1964" s="86"/>
      <c r="S1964" s="97"/>
      <c r="T1964" s="86"/>
      <c r="U1964" s="86"/>
    </row>
    <row r="1965" spans="2:21" s="84" customFormat="1" ht="15.75" customHeight="1">
      <c r="B1965" s="85"/>
      <c r="M1965" s="86"/>
      <c r="P1965" s="87"/>
      <c r="Q1965" s="86"/>
      <c r="S1965" s="97"/>
      <c r="T1965" s="86"/>
      <c r="U1965" s="86"/>
    </row>
    <row r="1966" spans="2:21" s="84" customFormat="1" ht="15.75" customHeight="1">
      <c r="B1966" s="85"/>
      <c r="M1966" s="86"/>
      <c r="P1966" s="87"/>
      <c r="Q1966" s="86"/>
      <c r="S1966" s="97"/>
      <c r="T1966" s="86"/>
      <c r="U1966" s="86"/>
    </row>
    <row r="1967" spans="2:21" s="84" customFormat="1" ht="15.75" customHeight="1">
      <c r="B1967" s="85"/>
      <c r="M1967" s="86"/>
      <c r="P1967" s="87"/>
      <c r="Q1967" s="86"/>
      <c r="S1967" s="97"/>
      <c r="T1967" s="86"/>
      <c r="U1967" s="86"/>
    </row>
    <row r="1968" spans="2:21" s="84" customFormat="1" ht="15.75" customHeight="1">
      <c r="B1968" s="85"/>
      <c r="M1968" s="86"/>
      <c r="P1968" s="87"/>
      <c r="Q1968" s="86"/>
      <c r="S1968" s="97"/>
      <c r="T1968" s="86"/>
      <c r="U1968" s="86"/>
    </row>
    <row r="1969" spans="2:21" s="84" customFormat="1" ht="15.75" customHeight="1">
      <c r="B1969" s="85"/>
      <c r="M1969" s="86"/>
      <c r="P1969" s="87"/>
      <c r="Q1969" s="86"/>
      <c r="S1969" s="97"/>
      <c r="T1969" s="86"/>
      <c r="U1969" s="86"/>
    </row>
    <row r="1970" spans="2:21" s="84" customFormat="1" ht="15.75" customHeight="1">
      <c r="B1970" s="85"/>
      <c r="M1970" s="86"/>
      <c r="P1970" s="87"/>
      <c r="Q1970" s="86"/>
      <c r="S1970" s="97"/>
      <c r="T1970" s="86"/>
      <c r="U1970" s="86"/>
    </row>
    <row r="1971" spans="2:21" s="84" customFormat="1" ht="15.75" customHeight="1">
      <c r="B1971" s="85"/>
      <c r="M1971" s="86"/>
      <c r="P1971" s="87"/>
      <c r="Q1971" s="86"/>
      <c r="S1971" s="97"/>
      <c r="T1971" s="86"/>
      <c r="U1971" s="86"/>
    </row>
    <row r="1972" spans="2:21" s="84" customFormat="1" ht="15.75" customHeight="1">
      <c r="B1972" s="85"/>
      <c r="M1972" s="86"/>
      <c r="P1972" s="87"/>
      <c r="Q1972" s="86"/>
      <c r="S1972" s="97"/>
      <c r="T1972" s="86"/>
      <c r="U1972" s="86"/>
    </row>
    <row r="1973" spans="2:21" s="84" customFormat="1" ht="15.75" customHeight="1">
      <c r="B1973" s="85"/>
      <c r="M1973" s="86"/>
      <c r="P1973" s="87"/>
      <c r="Q1973" s="86"/>
      <c r="S1973" s="97"/>
      <c r="T1973" s="86"/>
      <c r="U1973" s="86"/>
    </row>
    <row r="1974" spans="2:21" s="84" customFormat="1" ht="15.75" customHeight="1">
      <c r="B1974" s="85"/>
      <c r="M1974" s="86"/>
      <c r="P1974" s="87"/>
      <c r="Q1974" s="86"/>
      <c r="S1974" s="97"/>
      <c r="T1974" s="86"/>
      <c r="U1974" s="86"/>
    </row>
    <row r="1975" spans="2:21" s="84" customFormat="1" ht="15.75" customHeight="1">
      <c r="B1975" s="85"/>
      <c r="M1975" s="86"/>
      <c r="P1975" s="87"/>
      <c r="Q1975" s="86"/>
      <c r="S1975" s="97"/>
      <c r="T1975" s="86"/>
      <c r="U1975" s="86"/>
    </row>
    <row r="1976" spans="2:21" s="84" customFormat="1" ht="15.75" customHeight="1">
      <c r="B1976" s="85"/>
      <c r="M1976" s="86"/>
      <c r="P1976" s="87"/>
      <c r="Q1976" s="86"/>
      <c r="S1976" s="97"/>
      <c r="T1976" s="86"/>
      <c r="U1976" s="86"/>
    </row>
    <row r="1977" spans="2:21" s="84" customFormat="1" ht="15.75" customHeight="1">
      <c r="B1977" s="85"/>
      <c r="M1977" s="86"/>
      <c r="P1977" s="87"/>
      <c r="Q1977" s="86"/>
      <c r="S1977" s="97"/>
      <c r="T1977" s="86"/>
      <c r="U1977" s="86"/>
    </row>
    <row r="1978" spans="2:21" s="84" customFormat="1" ht="15.75" customHeight="1">
      <c r="B1978" s="85"/>
      <c r="M1978" s="86"/>
      <c r="P1978" s="87"/>
      <c r="Q1978" s="86"/>
      <c r="S1978" s="97"/>
      <c r="T1978" s="86"/>
      <c r="U1978" s="86"/>
    </row>
    <row r="1979" spans="2:21" s="84" customFormat="1" ht="15.75" customHeight="1">
      <c r="B1979" s="85"/>
      <c r="M1979" s="86"/>
      <c r="P1979" s="87"/>
      <c r="Q1979" s="86"/>
      <c r="S1979" s="97"/>
      <c r="T1979" s="86"/>
      <c r="U1979" s="86"/>
    </row>
    <row r="1980" spans="2:21" s="84" customFormat="1" ht="15.75" customHeight="1">
      <c r="B1980" s="85"/>
      <c r="M1980" s="86"/>
      <c r="P1980" s="87"/>
      <c r="Q1980" s="86"/>
      <c r="S1980" s="97"/>
      <c r="T1980" s="86"/>
      <c r="U1980" s="86"/>
    </row>
    <row r="1981" spans="2:21" s="84" customFormat="1" ht="15.75" customHeight="1">
      <c r="B1981" s="85"/>
      <c r="M1981" s="86"/>
      <c r="P1981" s="87"/>
      <c r="Q1981" s="86"/>
      <c r="S1981" s="97"/>
      <c r="T1981" s="86"/>
      <c r="U1981" s="86"/>
    </row>
    <row r="1982" spans="2:21" s="84" customFormat="1" ht="15.75" customHeight="1">
      <c r="B1982" s="85"/>
      <c r="M1982" s="86"/>
      <c r="P1982" s="87"/>
      <c r="Q1982" s="86"/>
      <c r="S1982" s="97"/>
      <c r="T1982" s="86"/>
      <c r="U1982" s="86"/>
    </row>
    <row r="1983" spans="2:21" s="84" customFormat="1" ht="15.75" customHeight="1">
      <c r="B1983" s="85"/>
      <c r="M1983" s="86"/>
      <c r="P1983" s="87"/>
      <c r="Q1983" s="86"/>
      <c r="S1983" s="97"/>
      <c r="T1983" s="86"/>
      <c r="U1983" s="86"/>
    </row>
    <row r="1984" spans="2:21" s="84" customFormat="1" ht="15.75" customHeight="1">
      <c r="B1984" s="85"/>
      <c r="M1984" s="86"/>
      <c r="P1984" s="87"/>
      <c r="Q1984" s="86"/>
      <c r="S1984" s="97"/>
      <c r="T1984" s="86"/>
      <c r="U1984" s="86"/>
    </row>
    <row r="1985" spans="2:21" s="84" customFormat="1" ht="15.75" customHeight="1">
      <c r="B1985" s="85"/>
      <c r="M1985" s="86"/>
      <c r="P1985" s="87"/>
      <c r="Q1985" s="86"/>
      <c r="S1985" s="97"/>
      <c r="T1985" s="86"/>
      <c r="U1985" s="86"/>
    </row>
    <row r="1986" spans="2:21" s="84" customFormat="1" ht="15.75" customHeight="1">
      <c r="B1986" s="85"/>
      <c r="M1986" s="86"/>
      <c r="P1986" s="87"/>
      <c r="Q1986" s="86"/>
      <c r="S1986" s="97"/>
      <c r="T1986" s="86"/>
      <c r="U1986" s="86"/>
    </row>
    <row r="1987" spans="2:21" s="84" customFormat="1" ht="15.75" customHeight="1">
      <c r="B1987" s="85"/>
      <c r="M1987" s="86"/>
      <c r="P1987" s="87"/>
      <c r="Q1987" s="86"/>
      <c r="S1987" s="97"/>
      <c r="T1987" s="86"/>
      <c r="U1987" s="86"/>
    </row>
    <row r="1988" spans="2:21" s="84" customFormat="1" ht="15.75" customHeight="1">
      <c r="B1988" s="85"/>
      <c r="M1988" s="86"/>
      <c r="P1988" s="87"/>
      <c r="Q1988" s="86"/>
      <c r="S1988" s="97"/>
      <c r="T1988" s="86"/>
      <c r="U1988" s="86"/>
    </row>
    <row r="1989" spans="2:21" s="84" customFormat="1" ht="15.75" customHeight="1">
      <c r="B1989" s="85"/>
      <c r="M1989" s="86"/>
      <c r="P1989" s="87"/>
      <c r="Q1989" s="86"/>
      <c r="S1989" s="97"/>
      <c r="T1989" s="86"/>
      <c r="U1989" s="86"/>
    </row>
    <row r="1990" spans="2:21" s="84" customFormat="1" ht="15.75" customHeight="1">
      <c r="B1990" s="85"/>
      <c r="M1990" s="86"/>
      <c r="P1990" s="87"/>
      <c r="Q1990" s="86"/>
      <c r="S1990" s="97"/>
      <c r="T1990" s="86"/>
      <c r="U1990" s="86"/>
    </row>
    <row r="1991" spans="2:21" s="84" customFormat="1" ht="15.75" customHeight="1">
      <c r="B1991" s="85"/>
      <c r="M1991" s="86"/>
      <c r="P1991" s="87"/>
      <c r="Q1991" s="86"/>
      <c r="S1991" s="97"/>
      <c r="T1991" s="86"/>
      <c r="U1991" s="86"/>
    </row>
    <row r="1992" spans="2:21" s="84" customFormat="1" ht="15.75" customHeight="1">
      <c r="B1992" s="85"/>
      <c r="M1992" s="86"/>
      <c r="P1992" s="87"/>
      <c r="Q1992" s="86"/>
      <c r="S1992" s="97"/>
      <c r="T1992" s="86"/>
      <c r="U1992" s="86"/>
    </row>
    <row r="1993" spans="2:21" s="84" customFormat="1" ht="15.75" customHeight="1">
      <c r="B1993" s="85"/>
      <c r="M1993" s="86"/>
      <c r="P1993" s="87"/>
      <c r="Q1993" s="86"/>
      <c r="S1993" s="97"/>
      <c r="T1993" s="86"/>
      <c r="U1993" s="86"/>
    </row>
    <row r="1994" spans="2:21" s="84" customFormat="1" ht="15.75" customHeight="1">
      <c r="B1994" s="85"/>
      <c r="M1994" s="86"/>
      <c r="P1994" s="87"/>
      <c r="Q1994" s="86"/>
      <c r="S1994" s="97"/>
      <c r="T1994" s="86"/>
      <c r="U1994" s="86"/>
    </row>
    <row r="1995" spans="2:21" s="84" customFormat="1" ht="15.75" customHeight="1">
      <c r="B1995" s="85"/>
      <c r="M1995" s="86"/>
      <c r="P1995" s="87"/>
      <c r="Q1995" s="86"/>
      <c r="S1995" s="97"/>
      <c r="T1995" s="86"/>
      <c r="U1995" s="86"/>
    </row>
    <row r="1996" spans="2:21" s="84" customFormat="1" ht="15.75" customHeight="1">
      <c r="B1996" s="85"/>
      <c r="M1996" s="86"/>
      <c r="P1996" s="87"/>
      <c r="Q1996" s="86"/>
      <c r="S1996" s="97"/>
      <c r="T1996" s="86"/>
      <c r="U1996" s="86"/>
    </row>
    <row r="1997" spans="2:21" s="84" customFormat="1" ht="15.75" customHeight="1">
      <c r="B1997" s="85"/>
      <c r="M1997" s="86"/>
      <c r="P1997" s="87"/>
      <c r="Q1997" s="86"/>
      <c r="S1997" s="97"/>
      <c r="T1997" s="86"/>
      <c r="U1997" s="86"/>
    </row>
    <row r="1998" spans="2:21" s="84" customFormat="1" ht="15.75" customHeight="1">
      <c r="B1998" s="85"/>
      <c r="M1998" s="86"/>
      <c r="P1998" s="87"/>
      <c r="Q1998" s="86"/>
      <c r="S1998" s="97"/>
      <c r="T1998" s="86"/>
      <c r="U1998" s="86"/>
    </row>
    <row r="1999" spans="2:21" s="84" customFormat="1" ht="15.75" customHeight="1">
      <c r="B1999" s="85"/>
      <c r="M1999" s="86"/>
      <c r="P1999" s="87"/>
      <c r="Q1999" s="86"/>
      <c r="S1999" s="97"/>
      <c r="T1999" s="86"/>
      <c r="U1999" s="86"/>
    </row>
    <row r="2000" spans="2:21" s="84" customFormat="1" ht="15.75" customHeight="1">
      <c r="B2000" s="85"/>
      <c r="M2000" s="86"/>
      <c r="P2000" s="87"/>
      <c r="Q2000" s="86"/>
      <c r="S2000" s="97"/>
      <c r="T2000" s="86"/>
      <c r="U2000" s="86"/>
    </row>
    <row r="2001" spans="2:21" s="84" customFormat="1" ht="15.75" customHeight="1">
      <c r="B2001" s="85"/>
      <c r="M2001" s="86"/>
      <c r="P2001" s="87"/>
      <c r="Q2001" s="86"/>
      <c r="S2001" s="97"/>
      <c r="T2001" s="86"/>
      <c r="U2001" s="86"/>
    </row>
    <row r="2002" spans="2:21" s="84" customFormat="1" ht="15.75" customHeight="1">
      <c r="B2002" s="85"/>
      <c r="M2002" s="86"/>
      <c r="P2002" s="87"/>
      <c r="Q2002" s="86"/>
      <c r="S2002" s="97"/>
      <c r="T2002" s="86"/>
      <c r="U2002" s="86"/>
    </row>
    <row r="2003" spans="2:21" s="84" customFormat="1" ht="15.75" customHeight="1">
      <c r="B2003" s="85"/>
      <c r="M2003" s="86"/>
      <c r="P2003" s="87"/>
      <c r="Q2003" s="86"/>
      <c r="S2003" s="97"/>
      <c r="T2003" s="86"/>
      <c r="U2003" s="86"/>
    </row>
    <row r="2004" spans="2:21" s="84" customFormat="1" ht="15.75" customHeight="1">
      <c r="B2004" s="85"/>
      <c r="M2004" s="86"/>
      <c r="P2004" s="87"/>
      <c r="Q2004" s="86"/>
      <c r="S2004" s="97"/>
      <c r="T2004" s="86"/>
      <c r="U2004" s="86"/>
    </row>
    <row r="2005" spans="2:21" s="84" customFormat="1" ht="15.75" customHeight="1">
      <c r="B2005" s="85"/>
      <c r="M2005" s="86"/>
      <c r="P2005" s="87"/>
      <c r="Q2005" s="86"/>
      <c r="S2005" s="97"/>
      <c r="T2005" s="86"/>
      <c r="U2005" s="86"/>
    </row>
    <row r="2006" spans="2:21" s="84" customFormat="1" ht="15.75" customHeight="1">
      <c r="B2006" s="85"/>
      <c r="M2006" s="86"/>
      <c r="P2006" s="87"/>
      <c r="Q2006" s="86"/>
      <c r="S2006" s="97"/>
      <c r="T2006" s="86"/>
      <c r="U2006" s="86"/>
    </row>
    <row r="2007" spans="2:21" s="84" customFormat="1" ht="15.75" customHeight="1">
      <c r="B2007" s="85"/>
      <c r="M2007" s="86"/>
      <c r="P2007" s="87"/>
      <c r="Q2007" s="86"/>
      <c r="S2007" s="97"/>
      <c r="T2007" s="86"/>
      <c r="U2007" s="86"/>
    </row>
    <row r="2008" spans="2:21" s="84" customFormat="1" ht="15.75" customHeight="1">
      <c r="B2008" s="85"/>
      <c r="M2008" s="86"/>
      <c r="P2008" s="87"/>
      <c r="Q2008" s="86"/>
      <c r="S2008" s="97"/>
      <c r="T2008" s="86"/>
      <c r="U2008" s="86"/>
    </row>
    <row r="2009" spans="2:21" s="84" customFormat="1" ht="15.75" customHeight="1">
      <c r="B2009" s="85"/>
      <c r="M2009" s="86"/>
      <c r="P2009" s="87"/>
      <c r="Q2009" s="86"/>
      <c r="S2009" s="97"/>
      <c r="T2009" s="86"/>
      <c r="U2009" s="86"/>
    </row>
    <row r="2010" spans="2:21" s="84" customFormat="1" ht="15.75" customHeight="1">
      <c r="B2010" s="85"/>
      <c r="M2010" s="86"/>
      <c r="P2010" s="87"/>
      <c r="Q2010" s="86"/>
      <c r="S2010" s="97"/>
      <c r="T2010" s="86"/>
      <c r="U2010" s="86"/>
    </row>
    <row r="2011" spans="2:21" s="84" customFormat="1" ht="15.75" customHeight="1">
      <c r="B2011" s="85"/>
      <c r="M2011" s="86"/>
      <c r="P2011" s="87"/>
      <c r="Q2011" s="86"/>
      <c r="S2011" s="97"/>
      <c r="T2011" s="86"/>
      <c r="U2011" s="86"/>
    </row>
    <row r="2012" spans="2:21" s="84" customFormat="1" ht="15.75" customHeight="1">
      <c r="B2012" s="85"/>
      <c r="M2012" s="86"/>
      <c r="P2012" s="87"/>
      <c r="Q2012" s="86"/>
      <c r="S2012" s="97"/>
      <c r="T2012" s="86"/>
      <c r="U2012" s="86"/>
    </row>
    <row r="2013" spans="2:21" s="84" customFormat="1" ht="15.75" customHeight="1">
      <c r="B2013" s="85"/>
      <c r="M2013" s="86"/>
      <c r="P2013" s="87"/>
      <c r="Q2013" s="86"/>
      <c r="S2013" s="97"/>
      <c r="T2013" s="86"/>
      <c r="U2013" s="86"/>
    </row>
    <row r="2014" spans="2:21" s="84" customFormat="1" ht="15.75" customHeight="1">
      <c r="B2014" s="85"/>
      <c r="M2014" s="86"/>
      <c r="P2014" s="87"/>
      <c r="Q2014" s="86"/>
      <c r="S2014" s="97"/>
      <c r="T2014" s="86"/>
      <c r="U2014" s="86"/>
    </row>
    <row r="2015" spans="2:21" s="84" customFormat="1" ht="15.75" customHeight="1">
      <c r="B2015" s="85"/>
      <c r="M2015" s="86"/>
      <c r="P2015" s="87"/>
      <c r="Q2015" s="86"/>
      <c r="S2015" s="97"/>
      <c r="T2015" s="86"/>
      <c r="U2015" s="86"/>
    </row>
    <row r="2016" spans="2:21" s="84" customFormat="1" ht="15.75" customHeight="1">
      <c r="B2016" s="85"/>
      <c r="M2016" s="86"/>
      <c r="P2016" s="87"/>
      <c r="Q2016" s="86"/>
      <c r="S2016" s="97"/>
      <c r="T2016" s="86"/>
      <c r="U2016" s="86"/>
    </row>
    <row r="2017" spans="2:21" s="84" customFormat="1" ht="15.75" customHeight="1">
      <c r="B2017" s="85"/>
      <c r="M2017" s="86"/>
      <c r="P2017" s="87"/>
      <c r="Q2017" s="86"/>
      <c r="S2017" s="97"/>
      <c r="T2017" s="86"/>
      <c r="U2017" s="86"/>
    </row>
    <row r="2018" spans="2:21" s="84" customFormat="1" ht="15.75" customHeight="1">
      <c r="B2018" s="85"/>
      <c r="M2018" s="86"/>
      <c r="P2018" s="87"/>
      <c r="Q2018" s="86"/>
      <c r="S2018" s="97"/>
      <c r="T2018" s="86"/>
      <c r="U2018" s="86"/>
    </row>
    <row r="2019" spans="2:21" s="84" customFormat="1" ht="15.75" customHeight="1">
      <c r="B2019" s="85"/>
      <c r="M2019" s="86"/>
      <c r="P2019" s="87"/>
      <c r="Q2019" s="86"/>
      <c r="S2019" s="97"/>
      <c r="T2019" s="86"/>
      <c r="U2019" s="86"/>
    </row>
    <row r="2020" spans="2:21" s="84" customFormat="1" ht="15.75" customHeight="1">
      <c r="B2020" s="85"/>
      <c r="M2020" s="86"/>
      <c r="P2020" s="87"/>
      <c r="Q2020" s="86"/>
      <c r="S2020" s="97"/>
      <c r="T2020" s="86"/>
      <c r="U2020" s="86"/>
    </row>
    <row r="2021" spans="2:21" s="84" customFormat="1" ht="15.75" customHeight="1">
      <c r="B2021" s="85"/>
      <c r="M2021" s="86"/>
      <c r="P2021" s="87"/>
      <c r="Q2021" s="86"/>
      <c r="S2021" s="97"/>
      <c r="T2021" s="86"/>
      <c r="U2021" s="86"/>
    </row>
    <row r="2022" spans="2:21" s="84" customFormat="1" ht="15.75" customHeight="1">
      <c r="B2022" s="85"/>
      <c r="M2022" s="86"/>
      <c r="P2022" s="87"/>
      <c r="Q2022" s="86"/>
      <c r="S2022" s="97"/>
      <c r="T2022" s="86"/>
      <c r="U2022" s="86"/>
    </row>
    <row r="2023" spans="2:21" s="84" customFormat="1" ht="15.75" customHeight="1">
      <c r="B2023" s="85"/>
      <c r="M2023" s="86"/>
      <c r="P2023" s="87"/>
      <c r="Q2023" s="86"/>
      <c r="S2023" s="97"/>
      <c r="T2023" s="86"/>
      <c r="U2023" s="86"/>
    </row>
    <row r="2024" spans="2:21" s="84" customFormat="1" ht="15.75" customHeight="1">
      <c r="B2024" s="85"/>
      <c r="M2024" s="86"/>
      <c r="P2024" s="87"/>
      <c r="Q2024" s="86"/>
      <c r="S2024" s="97"/>
      <c r="T2024" s="86"/>
      <c r="U2024" s="86"/>
    </row>
    <row r="2025" spans="2:21" s="84" customFormat="1" ht="15.75" customHeight="1">
      <c r="B2025" s="85"/>
      <c r="M2025" s="86"/>
      <c r="P2025" s="87"/>
      <c r="Q2025" s="86"/>
      <c r="S2025" s="97"/>
      <c r="T2025" s="86"/>
      <c r="U2025" s="86"/>
    </row>
    <row r="2026" spans="2:21" s="84" customFormat="1" ht="15.75" customHeight="1">
      <c r="B2026" s="85"/>
      <c r="M2026" s="86"/>
      <c r="P2026" s="87"/>
      <c r="Q2026" s="86"/>
      <c r="S2026" s="97"/>
      <c r="T2026" s="86"/>
      <c r="U2026" s="86"/>
    </row>
    <row r="2027" spans="2:21" s="84" customFormat="1" ht="15.75" customHeight="1">
      <c r="B2027" s="85"/>
      <c r="M2027" s="86"/>
      <c r="P2027" s="87"/>
      <c r="Q2027" s="86"/>
      <c r="S2027" s="97"/>
      <c r="T2027" s="86"/>
      <c r="U2027" s="86"/>
    </row>
    <row r="2028" spans="2:21" s="84" customFormat="1" ht="15.75" customHeight="1">
      <c r="B2028" s="85"/>
      <c r="M2028" s="86"/>
      <c r="P2028" s="87"/>
      <c r="Q2028" s="86"/>
      <c r="S2028" s="97"/>
      <c r="T2028" s="86"/>
      <c r="U2028" s="86"/>
    </row>
    <row r="2029" spans="2:21" s="84" customFormat="1" ht="15.75" customHeight="1">
      <c r="B2029" s="85"/>
      <c r="M2029" s="86"/>
      <c r="P2029" s="87"/>
      <c r="Q2029" s="86"/>
      <c r="S2029" s="97"/>
      <c r="T2029" s="86"/>
      <c r="U2029" s="86"/>
    </row>
    <row r="2030" spans="2:21" s="84" customFormat="1" ht="15.75" customHeight="1">
      <c r="B2030" s="85"/>
      <c r="M2030" s="86"/>
      <c r="P2030" s="87"/>
      <c r="Q2030" s="86"/>
      <c r="S2030" s="97"/>
      <c r="T2030" s="86"/>
      <c r="U2030" s="86"/>
    </row>
    <row r="2031" spans="2:21" s="84" customFormat="1" ht="15.75" customHeight="1">
      <c r="B2031" s="85"/>
      <c r="M2031" s="86"/>
      <c r="P2031" s="87"/>
      <c r="Q2031" s="86"/>
      <c r="S2031" s="97"/>
      <c r="T2031" s="86"/>
      <c r="U2031" s="86"/>
    </row>
    <row r="2032" spans="2:21" s="84" customFormat="1" ht="15.75" customHeight="1">
      <c r="B2032" s="85"/>
      <c r="M2032" s="86"/>
      <c r="P2032" s="87"/>
      <c r="Q2032" s="86"/>
      <c r="S2032" s="97"/>
      <c r="T2032" s="86"/>
      <c r="U2032" s="86"/>
    </row>
    <row r="2033" spans="2:21" s="84" customFormat="1" ht="15.75" customHeight="1">
      <c r="B2033" s="85"/>
      <c r="M2033" s="86"/>
      <c r="P2033" s="87"/>
      <c r="Q2033" s="86"/>
      <c r="S2033" s="97"/>
      <c r="T2033" s="86"/>
      <c r="U2033" s="86"/>
    </row>
    <row r="2034" spans="2:21" s="84" customFormat="1" ht="15.75" customHeight="1">
      <c r="B2034" s="85"/>
      <c r="M2034" s="86"/>
      <c r="P2034" s="87"/>
      <c r="Q2034" s="86"/>
      <c r="S2034" s="97"/>
      <c r="T2034" s="86"/>
      <c r="U2034" s="86"/>
    </row>
    <row r="2035" spans="2:21" s="84" customFormat="1" ht="15.75" customHeight="1">
      <c r="B2035" s="85"/>
      <c r="M2035" s="86"/>
      <c r="P2035" s="87"/>
      <c r="Q2035" s="86"/>
      <c r="S2035" s="97"/>
      <c r="T2035" s="86"/>
      <c r="U2035" s="86"/>
    </row>
    <row r="2036" spans="2:21" s="84" customFormat="1" ht="15.75" customHeight="1">
      <c r="B2036" s="85"/>
      <c r="M2036" s="86"/>
      <c r="P2036" s="87"/>
      <c r="Q2036" s="86"/>
      <c r="S2036" s="97"/>
      <c r="T2036" s="86"/>
      <c r="U2036" s="86"/>
    </row>
    <row r="2037" spans="2:21" s="84" customFormat="1" ht="15.75" customHeight="1">
      <c r="B2037" s="85"/>
      <c r="M2037" s="86"/>
      <c r="P2037" s="87"/>
      <c r="Q2037" s="86"/>
      <c r="S2037" s="97"/>
      <c r="T2037" s="86"/>
      <c r="U2037" s="86"/>
    </row>
    <row r="2038" spans="2:21" s="84" customFormat="1" ht="15.75" customHeight="1">
      <c r="B2038" s="85"/>
      <c r="M2038" s="86"/>
      <c r="P2038" s="87"/>
      <c r="Q2038" s="86"/>
      <c r="S2038" s="97"/>
      <c r="T2038" s="86"/>
      <c r="U2038" s="86"/>
    </row>
    <row r="2039" spans="2:21" s="84" customFormat="1" ht="15.75" customHeight="1">
      <c r="B2039" s="85"/>
      <c r="M2039" s="86"/>
      <c r="P2039" s="87"/>
      <c r="Q2039" s="86"/>
      <c r="S2039" s="97"/>
      <c r="T2039" s="86"/>
      <c r="U2039" s="86"/>
    </row>
    <row r="2040" spans="2:21" s="84" customFormat="1" ht="15.75" customHeight="1">
      <c r="B2040" s="85"/>
      <c r="M2040" s="86"/>
      <c r="P2040" s="87"/>
      <c r="Q2040" s="86"/>
      <c r="S2040" s="97"/>
      <c r="T2040" s="86"/>
      <c r="U2040" s="86"/>
    </row>
    <row r="2041" spans="2:21" s="84" customFormat="1" ht="15.75" customHeight="1">
      <c r="B2041" s="85"/>
      <c r="M2041" s="86"/>
      <c r="P2041" s="87"/>
      <c r="Q2041" s="86"/>
      <c r="S2041" s="97"/>
      <c r="T2041" s="86"/>
      <c r="U2041" s="86"/>
    </row>
    <row r="2042" spans="2:21" s="84" customFormat="1" ht="15.75" customHeight="1">
      <c r="B2042" s="85"/>
      <c r="M2042" s="86"/>
      <c r="P2042" s="87"/>
      <c r="Q2042" s="86"/>
      <c r="S2042" s="97"/>
      <c r="T2042" s="86"/>
      <c r="U2042" s="86"/>
    </row>
    <row r="2043" spans="2:21" s="84" customFormat="1" ht="15.75" customHeight="1">
      <c r="B2043" s="85"/>
      <c r="M2043" s="86"/>
      <c r="P2043" s="87"/>
      <c r="Q2043" s="86"/>
      <c r="S2043" s="97"/>
      <c r="T2043" s="86"/>
      <c r="U2043" s="86"/>
    </row>
    <row r="2044" spans="2:21" s="84" customFormat="1" ht="15.75" customHeight="1">
      <c r="B2044" s="85"/>
      <c r="M2044" s="86"/>
      <c r="P2044" s="87"/>
      <c r="Q2044" s="86"/>
      <c r="S2044" s="97"/>
      <c r="T2044" s="86"/>
      <c r="U2044" s="86"/>
    </row>
    <row r="2045" spans="2:21" s="84" customFormat="1" ht="15.75" customHeight="1">
      <c r="B2045" s="85"/>
      <c r="M2045" s="86"/>
      <c r="P2045" s="87"/>
      <c r="Q2045" s="86"/>
      <c r="S2045" s="97"/>
      <c r="T2045" s="86"/>
      <c r="U2045" s="86"/>
    </row>
    <row r="2046" spans="2:21" s="84" customFormat="1" ht="15.75" customHeight="1">
      <c r="B2046" s="85"/>
      <c r="M2046" s="86"/>
      <c r="P2046" s="87"/>
      <c r="Q2046" s="86"/>
      <c r="S2046" s="97"/>
      <c r="T2046" s="86"/>
      <c r="U2046" s="86"/>
    </row>
    <row r="2047" spans="2:21" s="84" customFormat="1" ht="15.75" customHeight="1">
      <c r="B2047" s="85"/>
      <c r="M2047" s="86"/>
      <c r="P2047" s="87"/>
      <c r="Q2047" s="86"/>
      <c r="S2047" s="97"/>
      <c r="T2047" s="86"/>
      <c r="U2047" s="86"/>
    </row>
    <row r="2048" spans="2:21" s="84" customFormat="1" ht="15.75" customHeight="1">
      <c r="B2048" s="85"/>
      <c r="M2048" s="86"/>
      <c r="P2048" s="87"/>
      <c r="Q2048" s="86"/>
      <c r="S2048" s="97"/>
      <c r="T2048" s="86"/>
      <c r="U2048" s="86"/>
    </row>
    <row r="2049" spans="2:21" s="84" customFormat="1" ht="15.75" customHeight="1">
      <c r="B2049" s="85"/>
      <c r="M2049" s="86"/>
      <c r="P2049" s="87"/>
      <c r="Q2049" s="86"/>
      <c r="S2049" s="97"/>
      <c r="T2049" s="86"/>
      <c r="U2049" s="86"/>
    </row>
    <row r="2050" spans="2:21" s="84" customFormat="1" ht="15.75" customHeight="1">
      <c r="B2050" s="85"/>
      <c r="M2050" s="86"/>
      <c r="P2050" s="87"/>
      <c r="Q2050" s="86"/>
      <c r="S2050" s="97"/>
      <c r="T2050" s="86"/>
      <c r="U2050" s="86"/>
    </row>
    <row r="2051" spans="2:21" s="84" customFormat="1" ht="15.75" customHeight="1">
      <c r="B2051" s="85"/>
      <c r="M2051" s="86"/>
      <c r="P2051" s="87"/>
      <c r="Q2051" s="86"/>
      <c r="S2051" s="97"/>
      <c r="T2051" s="86"/>
      <c r="U2051" s="86"/>
    </row>
    <row r="2052" spans="2:21" s="84" customFormat="1" ht="15.75" customHeight="1">
      <c r="B2052" s="85"/>
      <c r="M2052" s="86"/>
      <c r="P2052" s="87"/>
      <c r="Q2052" s="86"/>
      <c r="S2052" s="97"/>
      <c r="T2052" s="86"/>
      <c r="U2052" s="86"/>
    </row>
    <row r="2053" spans="2:21" s="84" customFormat="1" ht="15.75" customHeight="1">
      <c r="B2053" s="85"/>
      <c r="M2053" s="86"/>
      <c r="P2053" s="87"/>
      <c r="Q2053" s="86"/>
      <c r="S2053" s="97"/>
      <c r="T2053" s="86"/>
      <c r="U2053" s="86"/>
    </row>
    <row r="2054" spans="2:21" s="84" customFormat="1" ht="15.75" customHeight="1">
      <c r="B2054" s="85"/>
      <c r="M2054" s="86"/>
      <c r="P2054" s="87"/>
      <c r="Q2054" s="86"/>
      <c r="S2054" s="97"/>
      <c r="T2054" s="86"/>
      <c r="U2054" s="86"/>
    </row>
    <row r="2055" spans="2:21" s="84" customFormat="1" ht="15.75" customHeight="1">
      <c r="B2055" s="85"/>
      <c r="M2055" s="86"/>
      <c r="P2055" s="87"/>
      <c r="Q2055" s="86"/>
      <c r="S2055" s="97"/>
      <c r="T2055" s="86"/>
      <c r="U2055" s="86"/>
    </row>
    <row r="2056" spans="2:21" s="84" customFormat="1" ht="15.75" customHeight="1">
      <c r="B2056" s="85"/>
      <c r="M2056" s="86"/>
      <c r="P2056" s="87"/>
      <c r="Q2056" s="86"/>
      <c r="S2056" s="97"/>
      <c r="T2056" s="86"/>
      <c r="U2056" s="86"/>
    </row>
    <row r="2057" spans="2:21" s="84" customFormat="1" ht="15.75" customHeight="1">
      <c r="B2057" s="85"/>
      <c r="M2057" s="86"/>
      <c r="P2057" s="87"/>
      <c r="Q2057" s="86"/>
      <c r="S2057" s="97"/>
      <c r="T2057" s="86"/>
      <c r="U2057" s="86"/>
    </row>
    <row r="2058" spans="2:21" s="84" customFormat="1" ht="15.75" customHeight="1">
      <c r="B2058" s="85"/>
      <c r="M2058" s="86"/>
      <c r="P2058" s="87"/>
      <c r="Q2058" s="86"/>
      <c r="S2058" s="97"/>
      <c r="T2058" s="86"/>
      <c r="U2058" s="86"/>
    </row>
    <row r="2059" spans="2:21" s="84" customFormat="1" ht="15.75" customHeight="1">
      <c r="B2059" s="85"/>
      <c r="M2059" s="86"/>
      <c r="P2059" s="87"/>
      <c r="Q2059" s="86"/>
      <c r="S2059" s="97"/>
      <c r="T2059" s="86"/>
      <c r="U2059" s="86"/>
    </row>
    <row r="2060" spans="2:21" s="84" customFormat="1" ht="15.75" customHeight="1">
      <c r="B2060" s="85"/>
      <c r="M2060" s="86"/>
      <c r="P2060" s="87"/>
      <c r="Q2060" s="86"/>
      <c r="S2060" s="97"/>
      <c r="T2060" s="86"/>
      <c r="U2060" s="86"/>
    </row>
    <row r="2061" spans="2:21" s="84" customFormat="1" ht="15.75" customHeight="1">
      <c r="B2061" s="85"/>
      <c r="M2061" s="86"/>
      <c r="P2061" s="87"/>
      <c r="Q2061" s="86"/>
      <c r="S2061" s="97"/>
      <c r="T2061" s="86"/>
      <c r="U2061" s="86"/>
    </row>
    <row r="2062" spans="2:21" s="84" customFormat="1" ht="15.75" customHeight="1">
      <c r="B2062" s="85"/>
      <c r="M2062" s="86"/>
      <c r="P2062" s="87"/>
      <c r="Q2062" s="86"/>
      <c r="S2062" s="97"/>
      <c r="T2062" s="86"/>
      <c r="U2062" s="86"/>
    </row>
    <row r="2063" spans="2:21" s="84" customFormat="1" ht="15.75" customHeight="1">
      <c r="B2063" s="85"/>
      <c r="M2063" s="86"/>
      <c r="P2063" s="87"/>
      <c r="Q2063" s="86"/>
      <c r="S2063" s="97"/>
      <c r="T2063" s="86"/>
      <c r="U2063" s="86"/>
    </row>
    <row r="2064" spans="2:21" s="84" customFormat="1" ht="15.75" customHeight="1">
      <c r="B2064" s="85"/>
      <c r="M2064" s="86"/>
      <c r="P2064" s="87"/>
      <c r="Q2064" s="86"/>
      <c r="S2064" s="97"/>
      <c r="T2064" s="86"/>
      <c r="U2064" s="86"/>
    </row>
    <row r="2065" spans="2:21" s="84" customFormat="1" ht="15.75" customHeight="1">
      <c r="B2065" s="85"/>
      <c r="M2065" s="86"/>
      <c r="P2065" s="87"/>
      <c r="Q2065" s="86"/>
      <c r="S2065" s="97"/>
      <c r="T2065" s="86"/>
      <c r="U2065" s="86"/>
    </row>
    <row r="2066" spans="2:21" s="84" customFormat="1" ht="15.75" customHeight="1">
      <c r="B2066" s="85"/>
      <c r="M2066" s="86"/>
      <c r="P2066" s="87"/>
      <c r="Q2066" s="86"/>
      <c r="S2066" s="97"/>
      <c r="T2066" s="86"/>
      <c r="U2066" s="86"/>
    </row>
    <row r="2067" spans="2:21" s="84" customFormat="1" ht="15.75" customHeight="1">
      <c r="B2067" s="85"/>
      <c r="M2067" s="86"/>
      <c r="P2067" s="87"/>
      <c r="Q2067" s="86"/>
      <c r="S2067" s="97"/>
      <c r="T2067" s="86"/>
      <c r="U2067" s="86"/>
    </row>
    <row r="2068" spans="2:21" s="84" customFormat="1" ht="15.75" customHeight="1">
      <c r="B2068" s="85"/>
      <c r="M2068" s="86"/>
      <c r="P2068" s="87"/>
      <c r="Q2068" s="86"/>
      <c r="S2068" s="97"/>
      <c r="T2068" s="86"/>
      <c r="U2068" s="86"/>
    </row>
    <row r="2069" spans="2:21" s="84" customFormat="1" ht="15.75" customHeight="1">
      <c r="B2069" s="85"/>
      <c r="M2069" s="86"/>
      <c r="P2069" s="87"/>
      <c r="Q2069" s="86"/>
      <c r="S2069" s="97"/>
      <c r="T2069" s="86"/>
      <c r="U2069" s="86"/>
    </row>
    <row r="2070" spans="2:21" s="84" customFormat="1" ht="15.75" customHeight="1">
      <c r="B2070" s="85"/>
      <c r="M2070" s="86"/>
      <c r="P2070" s="87"/>
      <c r="Q2070" s="86"/>
      <c r="S2070" s="97"/>
      <c r="T2070" s="86"/>
      <c r="U2070" s="86"/>
    </row>
    <row r="2071" spans="2:21" s="84" customFormat="1" ht="15.75" customHeight="1">
      <c r="B2071" s="85"/>
      <c r="M2071" s="86"/>
      <c r="P2071" s="87"/>
      <c r="Q2071" s="86"/>
      <c r="S2071" s="97"/>
      <c r="T2071" s="86"/>
      <c r="U2071" s="86"/>
    </row>
    <row r="2072" spans="2:21" s="84" customFormat="1" ht="15.75" customHeight="1">
      <c r="B2072" s="85"/>
      <c r="M2072" s="86"/>
      <c r="P2072" s="87"/>
      <c r="Q2072" s="86"/>
      <c r="S2072" s="97"/>
      <c r="T2072" s="86"/>
      <c r="U2072" s="86"/>
    </row>
    <row r="2073" spans="2:21" s="84" customFormat="1" ht="15.75" customHeight="1">
      <c r="B2073" s="85"/>
      <c r="M2073" s="86"/>
      <c r="P2073" s="87"/>
      <c r="Q2073" s="86"/>
      <c r="S2073" s="97"/>
      <c r="T2073" s="86"/>
      <c r="U2073" s="86"/>
    </row>
    <row r="2074" spans="2:21" s="84" customFormat="1" ht="15.75" customHeight="1">
      <c r="B2074" s="85"/>
      <c r="M2074" s="86"/>
      <c r="P2074" s="87"/>
      <c r="Q2074" s="86"/>
      <c r="S2074" s="97"/>
      <c r="T2074" s="86"/>
      <c r="U2074" s="86"/>
    </row>
    <row r="2075" spans="2:21" s="84" customFormat="1" ht="15.75" customHeight="1">
      <c r="B2075" s="85"/>
      <c r="M2075" s="86"/>
      <c r="P2075" s="87"/>
      <c r="Q2075" s="86"/>
      <c r="S2075" s="97"/>
      <c r="T2075" s="86"/>
      <c r="U2075" s="86"/>
    </row>
    <row r="2076" spans="2:21" s="84" customFormat="1" ht="15.75" customHeight="1">
      <c r="B2076" s="85"/>
      <c r="M2076" s="86"/>
      <c r="P2076" s="87"/>
      <c r="Q2076" s="86"/>
      <c r="S2076" s="97"/>
      <c r="T2076" s="86"/>
      <c r="U2076" s="86"/>
    </row>
    <row r="2077" spans="2:21" s="84" customFormat="1" ht="15.75" customHeight="1">
      <c r="B2077" s="85"/>
      <c r="M2077" s="86"/>
      <c r="P2077" s="87"/>
      <c r="Q2077" s="86"/>
      <c r="S2077" s="97"/>
      <c r="T2077" s="86"/>
      <c r="U2077" s="86"/>
    </row>
    <row r="2078" spans="2:21" s="84" customFormat="1" ht="15.75" customHeight="1">
      <c r="B2078" s="85"/>
      <c r="M2078" s="86"/>
      <c r="P2078" s="87"/>
      <c r="Q2078" s="86"/>
      <c r="S2078" s="97"/>
      <c r="T2078" s="86"/>
      <c r="U2078" s="86"/>
    </row>
    <row r="2079" spans="2:21" s="84" customFormat="1" ht="15.75" customHeight="1">
      <c r="B2079" s="85"/>
      <c r="M2079" s="86"/>
      <c r="P2079" s="87"/>
      <c r="Q2079" s="86"/>
      <c r="S2079" s="97"/>
      <c r="T2079" s="86"/>
      <c r="U2079" s="86"/>
    </row>
    <row r="2080" spans="2:21" s="84" customFormat="1" ht="15.75" customHeight="1">
      <c r="B2080" s="85"/>
      <c r="M2080" s="86"/>
      <c r="P2080" s="87"/>
      <c r="Q2080" s="86"/>
      <c r="S2080" s="97"/>
      <c r="T2080" s="86"/>
      <c r="U2080" s="86"/>
    </row>
    <row r="2081" spans="2:21" s="84" customFormat="1" ht="15.75" customHeight="1">
      <c r="B2081" s="85"/>
      <c r="M2081" s="86"/>
      <c r="P2081" s="87"/>
      <c r="Q2081" s="86"/>
      <c r="S2081" s="97"/>
      <c r="T2081" s="86"/>
      <c r="U2081" s="86"/>
    </row>
    <row r="2082" spans="2:21" s="84" customFormat="1" ht="15.75" customHeight="1">
      <c r="B2082" s="85"/>
      <c r="M2082" s="86"/>
      <c r="P2082" s="87"/>
      <c r="Q2082" s="86"/>
      <c r="S2082" s="97"/>
      <c r="T2082" s="86"/>
      <c r="U2082" s="86"/>
    </row>
    <row r="2083" spans="2:21" s="84" customFormat="1" ht="15.75" customHeight="1">
      <c r="B2083" s="85"/>
      <c r="M2083" s="86"/>
      <c r="P2083" s="87"/>
      <c r="Q2083" s="86"/>
      <c r="S2083" s="97"/>
      <c r="T2083" s="86"/>
      <c r="U2083" s="86"/>
    </row>
    <row r="2084" spans="2:21" s="84" customFormat="1" ht="15.75" customHeight="1">
      <c r="B2084" s="85"/>
      <c r="M2084" s="86"/>
      <c r="P2084" s="87"/>
      <c r="Q2084" s="86"/>
      <c r="S2084" s="97"/>
      <c r="T2084" s="86"/>
      <c r="U2084" s="86"/>
    </row>
    <row r="2085" spans="2:21" s="84" customFormat="1" ht="15.75" customHeight="1">
      <c r="B2085" s="85"/>
      <c r="M2085" s="86"/>
      <c r="P2085" s="87"/>
      <c r="Q2085" s="86"/>
      <c r="S2085" s="97"/>
      <c r="T2085" s="86"/>
      <c r="U2085" s="86"/>
    </row>
    <row r="2086" spans="2:21" s="84" customFormat="1" ht="15.75" customHeight="1">
      <c r="B2086" s="85"/>
      <c r="M2086" s="86"/>
      <c r="P2086" s="87"/>
      <c r="Q2086" s="86"/>
      <c r="S2086" s="97"/>
      <c r="T2086" s="86"/>
      <c r="U2086" s="86"/>
    </row>
    <row r="2087" spans="2:21" s="84" customFormat="1" ht="15.75" customHeight="1">
      <c r="B2087" s="85"/>
      <c r="M2087" s="86"/>
      <c r="P2087" s="87"/>
      <c r="Q2087" s="86"/>
      <c r="S2087" s="97"/>
      <c r="T2087" s="86"/>
      <c r="U2087" s="86"/>
    </row>
    <row r="2088" spans="2:21" s="84" customFormat="1" ht="15.75" customHeight="1">
      <c r="B2088" s="85"/>
      <c r="M2088" s="86"/>
      <c r="P2088" s="87"/>
      <c r="Q2088" s="86"/>
      <c r="S2088" s="97"/>
      <c r="T2088" s="86"/>
      <c r="U2088" s="86"/>
    </row>
    <row r="2089" spans="2:21" s="84" customFormat="1" ht="15.75" customHeight="1">
      <c r="B2089" s="85"/>
      <c r="M2089" s="86"/>
      <c r="P2089" s="87"/>
      <c r="Q2089" s="86"/>
      <c r="S2089" s="97"/>
      <c r="T2089" s="86"/>
      <c r="U2089" s="86"/>
    </row>
    <row r="2090" spans="2:21" s="84" customFormat="1" ht="15.75" customHeight="1">
      <c r="B2090" s="85"/>
      <c r="M2090" s="86"/>
      <c r="P2090" s="87"/>
      <c r="Q2090" s="86"/>
      <c r="S2090" s="97"/>
      <c r="T2090" s="86"/>
      <c r="U2090" s="86"/>
    </row>
    <row r="2091" spans="2:21" s="84" customFormat="1" ht="15.75" customHeight="1">
      <c r="B2091" s="85"/>
      <c r="M2091" s="86"/>
      <c r="P2091" s="87"/>
      <c r="Q2091" s="86"/>
      <c r="S2091" s="97"/>
      <c r="T2091" s="86"/>
      <c r="U2091" s="86"/>
    </row>
    <row r="2092" spans="2:21" s="84" customFormat="1" ht="15.75" customHeight="1">
      <c r="B2092" s="85"/>
      <c r="M2092" s="86"/>
      <c r="P2092" s="87"/>
      <c r="Q2092" s="86"/>
      <c r="S2092" s="97"/>
      <c r="T2092" s="86"/>
      <c r="U2092" s="86"/>
    </row>
    <row r="2093" spans="2:21" s="84" customFormat="1" ht="15.75" customHeight="1">
      <c r="B2093" s="85"/>
      <c r="M2093" s="86"/>
      <c r="P2093" s="87"/>
      <c r="Q2093" s="86"/>
      <c r="S2093" s="97"/>
      <c r="T2093" s="86"/>
      <c r="U2093" s="86"/>
    </row>
    <row r="2094" spans="2:21" s="84" customFormat="1" ht="15.75" customHeight="1">
      <c r="B2094" s="85"/>
      <c r="M2094" s="86"/>
      <c r="P2094" s="87"/>
      <c r="Q2094" s="86"/>
      <c r="S2094" s="97"/>
      <c r="T2094" s="86"/>
      <c r="U2094" s="86"/>
    </row>
    <row r="2095" spans="2:21" s="84" customFormat="1" ht="15.75" customHeight="1">
      <c r="B2095" s="85"/>
      <c r="M2095" s="86"/>
      <c r="P2095" s="87"/>
      <c r="Q2095" s="86"/>
      <c r="S2095" s="97"/>
      <c r="T2095" s="86"/>
      <c r="U2095" s="86"/>
    </row>
    <row r="2096" spans="2:21" s="84" customFormat="1" ht="15.75" customHeight="1">
      <c r="B2096" s="85"/>
      <c r="M2096" s="86"/>
      <c r="P2096" s="87"/>
      <c r="Q2096" s="86"/>
      <c r="S2096" s="97"/>
      <c r="T2096" s="86"/>
      <c r="U2096" s="86"/>
    </row>
    <row r="2097" spans="2:21" s="84" customFormat="1" ht="15.75" customHeight="1">
      <c r="B2097" s="85"/>
      <c r="M2097" s="86"/>
      <c r="P2097" s="87"/>
      <c r="Q2097" s="86"/>
      <c r="S2097" s="97"/>
      <c r="T2097" s="86"/>
      <c r="U2097" s="86"/>
    </row>
    <row r="2098" spans="2:21" s="84" customFormat="1" ht="15.75" customHeight="1">
      <c r="B2098" s="85"/>
      <c r="M2098" s="86"/>
      <c r="P2098" s="87"/>
      <c r="Q2098" s="86"/>
      <c r="S2098" s="97"/>
      <c r="T2098" s="86"/>
      <c r="U2098" s="86"/>
    </row>
    <row r="2099" spans="2:21" s="84" customFormat="1" ht="15.75" customHeight="1">
      <c r="B2099" s="85"/>
      <c r="M2099" s="86"/>
      <c r="P2099" s="87"/>
      <c r="Q2099" s="86"/>
      <c r="S2099" s="97"/>
      <c r="T2099" s="86"/>
      <c r="U2099" s="86"/>
    </row>
    <row r="2100" spans="2:21" s="84" customFormat="1" ht="15.75" customHeight="1">
      <c r="B2100" s="85"/>
      <c r="M2100" s="86"/>
      <c r="P2100" s="87"/>
      <c r="Q2100" s="86"/>
      <c r="S2100" s="97"/>
      <c r="T2100" s="86"/>
      <c r="U2100" s="86"/>
    </row>
    <row r="2101" spans="2:21" s="84" customFormat="1" ht="15.75" customHeight="1">
      <c r="B2101" s="85"/>
      <c r="M2101" s="86"/>
      <c r="P2101" s="87"/>
      <c r="Q2101" s="86"/>
      <c r="S2101" s="97"/>
      <c r="T2101" s="86"/>
      <c r="U2101" s="86"/>
    </row>
    <row r="2102" spans="2:21" s="84" customFormat="1" ht="15.75" customHeight="1">
      <c r="B2102" s="85"/>
      <c r="M2102" s="86"/>
      <c r="P2102" s="87"/>
      <c r="Q2102" s="86"/>
      <c r="S2102" s="97"/>
      <c r="T2102" s="86"/>
      <c r="U2102" s="86"/>
    </row>
    <row r="2103" spans="2:21" s="84" customFormat="1" ht="15.75" customHeight="1">
      <c r="B2103" s="85"/>
      <c r="M2103" s="86"/>
      <c r="P2103" s="87"/>
      <c r="Q2103" s="86"/>
      <c r="S2103" s="97"/>
      <c r="T2103" s="86"/>
      <c r="U2103" s="86"/>
    </row>
    <row r="2104" spans="2:21" s="84" customFormat="1" ht="15.75" customHeight="1">
      <c r="B2104" s="85"/>
      <c r="M2104" s="86"/>
      <c r="P2104" s="87"/>
      <c r="Q2104" s="86"/>
      <c r="S2104" s="97"/>
      <c r="T2104" s="86"/>
      <c r="U2104" s="86"/>
    </row>
    <row r="2105" spans="2:21" s="84" customFormat="1" ht="15.75" customHeight="1">
      <c r="B2105" s="85"/>
      <c r="M2105" s="86"/>
      <c r="P2105" s="87"/>
      <c r="Q2105" s="86"/>
      <c r="S2105" s="97"/>
      <c r="T2105" s="86"/>
      <c r="U2105" s="86"/>
    </row>
    <row r="2106" spans="2:21" s="84" customFormat="1" ht="15.75" customHeight="1">
      <c r="B2106" s="85"/>
      <c r="M2106" s="86"/>
      <c r="P2106" s="87"/>
      <c r="Q2106" s="86"/>
      <c r="S2106" s="97"/>
      <c r="T2106" s="86"/>
      <c r="U2106" s="86"/>
    </row>
    <row r="2107" spans="2:21" s="84" customFormat="1" ht="15.75" customHeight="1">
      <c r="B2107" s="85"/>
      <c r="M2107" s="86"/>
      <c r="P2107" s="87"/>
      <c r="Q2107" s="86"/>
      <c r="S2107" s="97"/>
      <c r="T2107" s="86"/>
      <c r="U2107" s="86"/>
    </row>
    <row r="2108" spans="2:21" s="84" customFormat="1" ht="15.75" customHeight="1">
      <c r="B2108" s="85"/>
      <c r="M2108" s="86"/>
      <c r="P2108" s="87"/>
      <c r="Q2108" s="86"/>
      <c r="S2108" s="97"/>
      <c r="T2108" s="86"/>
      <c r="U2108" s="86"/>
    </row>
    <row r="2109" spans="2:21" s="84" customFormat="1" ht="15.75" customHeight="1">
      <c r="B2109" s="85"/>
      <c r="M2109" s="86"/>
      <c r="P2109" s="87"/>
      <c r="Q2109" s="86"/>
      <c r="S2109" s="97"/>
      <c r="T2109" s="86"/>
      <c r="U2109" s="86"/>
    </row>
    <row r="2110" spans="2:21" s="84" customFormat="1" ht="15.75" customHeight="1">
      <c r="B2110" s="85"/>
      <c r="M2110" s="86"/>
      <c r="P2110" s="87"/>
      <c r="Q2110" s="86"/>
      <c r="S2110" s="97"/>
      <c r="T2110" s="86"/>
      <c r="U2110" s="86"/>
    </row>
    <row r="2111" spans="2:21" s="84" customFormat="1" ht="15.75" customHeight="1">
      <c r="B2111" s="85"/>
      <c r="M2111" s="86"/>
      <c r="P2111" s="87"/>
      <c r="Q2111" s="86"/>
      <c r="S2111" s="97"/>
      <c r="T2111" s="86"/>
      <c r="U2111" s="86"/>
    </row>
    <row r="2112" spans="2:21" s="84" customFormat="1" ht="15.75" customHeight="1">
      <c r="B2112" s="85"/>
      <c r="M2112" s="86"/>
      <c r="P2112" s="87"/>
      <c r="Q2112" s="86"/>
      <c r="S2112" s="97"/>
      <c r="T2112" s="86"/>
      <c r="U2112" s="86"/>
    </row>
    <row r="2113" spans="2:21" s="84" customFormat="1" ht="15.75" customHeight="1">
      <c r="B2113" s="85"/>
      <c r="M2113" s="86"/>
      <c r="P2113" s="87"/>
      <c r="Q2113" s="86"/>
      <c r="S2113" s="97"/>
      <c r="T2113" s="86"/>
      <c r="U2113" s="86"/>
    </row>
    <row r="2114" spans="2:21" s="84" customFormat="1" ht="15.75" customHeight="1">
      <c r="B2114" s="85"/>
      <c r="M2114" s="86"/>
      <c r="P2114" s="87"/>
      <c r="Q2114" s="86"/>
      <c r="S2114" s="97"/>
      <c r="T2114" s="86"/>
      <c r="U2114" s="86"/>
    </row>
    <row r="2115" spans="2:21" s="84" customFormat="1" ht="15.75" customHeight="1">
      <c r="B2115" s="85"/>
      <c r="M2115" s="86"/>
      <c r="P2115" s="87"/>
      <c r="Q2115" s="86"/>
      <c r="S2115" s="97"/>
      <c r="T2115" s="86"/>
      <c r="U2115" s="86"/>
    </row>
    <row r="2116" spans="2:21" s="84" customFormat="1" ht="15.75" customHeight="1">
      <c r="B2116" s="85"/>
      <c r="M2116" s="86"/>
      <c r="P2116" s="87"/>
      <c r="Q2116" s="86"/>
      <c r="S2116" s="97"/>
      <c r="T2116" s="86"/>
      <c r="U2116" s="86"/>
    </row>
    <row r="2117" spans="2:21" s="84" customFormat="1" ht="15.75" customHeight="1">
      <c r="B2117" s="85"/>
      <c r="M2117" s="86"/>
      <c r="P2117" s="87"/>
      <c r="Q2117" s="86"/>
      <c r="S2117" s="97"/>
      <c r="T2117" s="86"/>
      <c r="U2117" s="86"/>
    </row>
    <row r="2118" spans="2:21" s="84" customFormat="1" ht="15.75" customHeight="1">
      <c r="B2118" s="85"/>
      <c r="M2118" s="86"/>
      <c r="P2118" s="87"/>
      <c r="Q2118" s="86"/>
      <c r="S2118" s="97"/>
      <c r="T2118" s="86"/>
      <c r="U2118" s="86"/>
    </row>
    <row r="2119" spans="2:21" s="84" customFormat="1" ht="15.75" customHeight="1">
      <c r="B2119" s="85"/>
      <c r="M2119" s="86"/>
      <c r="P2119" s="87"/>
      <c r="Q2119" s="86"/>
      <c r="S2119" s="97"/>
      <c r="T2119" s="86"/>
      <c r="U2119" s="86"/>
    </row>
    <row r="2120" spans="2:21" s="84" customFormat="1" ht="15.75" customHeight="1">
      <c r="B2120" s="85"/>
      <c r="M2120" s="86"/>
      <c r="P2120" s="87"/>
      <c r="Q2120" s="86"/>
      <c r="S2120" s="97"/>
      <c r="T2120" s="86"/>
      <c r="U2120" s="86"/>
    </row>
    <row r="2121" spans="2:21" s="84" customFormat="1" ht="15.75" customHeight="1">
      <c r="B2121" s="85"/>
      <c r="M2121" s="86"/>
      <c r="P2121" s="87"/>
      <c r="Q2121" s="86"/>
      <c r="S2121" s="97"/>
      <c r="T2121" s="86"/>
      <c r="U2121" s="86"/>
    </row>
    <row r="2122" spans="2:21" s="84" customFormat="1" ht="15.75" customHeight="1">
      <c r="B2122" s="85"/>
      <c r="M2122" s="86"/>
      <c r="P2122" s="87"/>
      <c r="Q2122" s="86"/>
      <c r="S2122" s="97"/>
      <c r="T2122" s="86"/>
      <c r="U2122" s="86"/>
    </row>
    <row r="2123" spans="2:21" s="84" customFormat="1" ht="15.75" customHeight="1">
      <c r="B2123" s="85"/>
      <c r="M2123" s="86"/>
      <c r="P2123" s="87"/>
      <c r="Q2123" s="86"/>
      <c r="S2123" s="97"/>
      <c r="T2123" s="86"/>
      <c r="U2123" s="86"/>
    </row>
    <row r="2124" spans="2:21" s="84" customFormat="1" ht="15.75" customHeight="1">
      <c r="B2124" s="85"/>
      <c r="M2124" s="86"/>
      <c r="P2124" s="87"/>
      <c r="Q2124" s="86"/>
      <c r="S2124" s="97"/>
      <c r="T2124" s="86"/>
      <c r="U2124" s="86"/>
    </row>
    <row r="2125" spans="2:21" s="84" customFormat="1" ht="15.75" customHeight="1">
      <c r="B2125" s="85"/>
      <c r="M2125" s="86"/>
      <c r="P2125" s="87"/>
      <c r="Q2125" s="86"/>
      <c r="S2125" s="97"/>
      <c r="T2125" s="86"/>
      <c r="U2125" s="86"/>
    </row>
    <row r="2126" spans="2:21" s="84" customFormat="1" ht="15.75" customHeight="1">
      <c r="B2126" s="85"/>
      <c r="M2126" s="86"/>
      <c r="P2126" s="87"/>
      <c r="Q2126" s="86"/>
      <c r="S2126" s="97"/>
      <c r="T2126" s="86"/>
      <c r="U2126" s="86"/>
    </row>
    <row r="2127" spans="2:21" s="84" customFormat="1" ht="15.75" customHeight="1">
      <c r="B2127" s="85"/>
      <c r="M2127" s="86"/>
      <c r="P2127" s="87"/>
      <c r="Q2127" s="86"/>
      <c r="S2127" s="97"/>
      <c r="T2127" s="86"/>
      <c r="U2127" s="86"/>
    </row>
    <row r="2128" spans="2:21" s="84" customFormat="1" ht="15.75" customHeight="1">
      <c r="B2128" s="85"/>
      <c r="M2128" s="86"/>
      <c r="P2128" s="87"/>
      <c r="Q2128" s="86"/>
      <c r="S2128" s="97"/>
      <c r="T2128" s="86"/>
      <c r="U2128" s="86"/>
    </row>
    <row r="2129" spans="2:21" s="84" customFormat="1" ht="15.75" customHeight="1">
      <c r="B2129" s="85"/>
      <c r="M2129" s="86"/>
      <c r="P2129" s="87"/>
      <c r="Q2129" s="86"/>
      <c r="S2129" s="97"/>
      <c r="T2129" s="86"/>
      <c r="U2129" s="86"/>
    </row>
    <row r="2130" spans="2:21" s="84" customFormat="1" ht="15.75" customHeight="1">
      <c r="B2130" s="85"/>
      <c r="M2130" s="86"/>
      <c r="P2130" s="87"/>
      <c r="Q2130" s="86"/>
      <c r="S2130" s="97"/>
      <c r="T2130" s="86"/>
      <c r="U2130" s="86"/>
    </row>
    <row r="2131" spans="2:21" s="84" customFormat="1" ht="15.75" customHeight="1">
      <c r="B2131" s="85"/>
      <c r="M2131" s="86"/>
      <c r="P2131" s="87"/>
      <c r="Q2131" s="86"/>
      <c r="S2131" s="97"/>
      <c r="T2131" s="86"/>
      <c r="U2131" s="86"/>
    </row>
    <row r="2132" spans="2:21" s="84" customFormat="1" ht="15.75" customHeight="1">
      <c r="B2132" s="85"/>
      <c r="M2132" s="86"/>
      <c r="P2132" s="87"/>
      <c r="Q2132" s="86"/>
      <c r="S2132" s="97"/>
      <c r="T2132" s="86"/>
      <c r="U2132" s="86"/>
    </row>
    <row r="2133" spans="2:21" s="84" customFormat="1" ht="15.75" customHeight="1">
      <c r="B2133" s="85"/>
      <c r="M2133" s="86"/>
      <c r="P2133" s="87"/>
      <c r="Q2133" s="86"/>
      <c r="S2133" s="97"/>
      <c r="T2133" s="86"/>
      <c r="U2133" s="86"/>
    </row>
    <row r="2134" spans="2:21" s="84" customFormat="1" ht="15.75" customHeight="1">
      <c r="B2134" s="85"/>
      <c r="M2134" s="86"/>
      <c r="P2134" s="87"/>
      <c r="Q2134" s="86"/>
      <c r="S2134" s="97"/>
      <c r="T2134" s="86"/>
      <c r="U2134" s="86"/>
    </row>
    <row r="2135" spans="2:21" s="84" customFormat="1" ht="15.75" customHeight="1">
      <c r="B2135" s="85"/>
      <c r="M2135" s="86"/>
      <c r="P2135" s="87"/>
      <c r="Q2135" s="86"/>
      <c r="S2135" s="97"/>
      <c r="T2135" s="86"/>
      <c r="U2135" s="86"/>
    </row>
    <row r="2136" spans="2:21" s="84" customFormat="1" ht="15.75" customHeight="1">
      <c r="B2136" s="85"/>
      <c r="M2136" s="86"/>
      <c r="P2136" s="87"/>
      <c r="Q2136" s="86"/>
      <c r="S2136" s="97"/>
      <c r="T2136" s="86"/>
      <c r="U2136" s="86"/>
    </row>
    <row r="2137" spans="2:21" s="84" customFormat="1" ht="15.75" customHeight="1">
      <c r="B2137" s="85"/>
      <c r="M2137" s="86"/>
      <c r="P2137" s="87"/>
      <c r="Q2137" s="86"/>
      <c r="S2137" s="97"/>
      <c r="T2137" s="86"/>
      <c r="U2137" s="86"/>
    </row>
    <row r="2138" spans="2:21" s="84" customFormat="1" ht="15.75" customHeight="1">
      <c r="B2138" s="85"/>
      <c r="M2138" s="86"/>
      <c r="P2138" s="87"/>
      <c r="Q2138" s="86"/>
      <c r="S2138" s="97"/>
      <c r="T2138" s="86"/>
      <c r="U2138" s="86"/>
    </row>
    <row r="2139" spans="2:21" s="84" customFormat="1" ht="15.75" customHeight="1">
      <c r="B2139" s="85"/>
      <c r="M2139" s="86"/>
      <c r="P2139" s="87"/>
      <c r="Q2139" s="86"/>
      <c r="S2139" s="97"/>
      <c r="T2139" s="86"/>
      <c r="U2139" s="86"/>
    </row>
    <row r="2140" spans="2:21" s="84" customFormat="1" ht="15.75" customHeight="1">
      <c r="B2140" s="85"/>
      <c r="M2140" s="86"/>
      <c r="P2140" s="87"/>
      <c r="Q2140" s="86"/>
      <c r="S2140" s="97"/>
      <c r="T2140" s="86"/>
      <c r="U2140" s="86"/>
    </row>
    <row r="2141" spans="2:21" s="84" customFormat="1" ht="15.75" customHeight="1">
      <c r="B2141" s="85"/>
      <c r="M2141" s="86"/>
      <c r="P2141" s="87"/>
      <c r="Q2141" s="86"/>
      <c r="S2141" s="97"/>
      <c r="T2141" s="86"/>
      <c r="U2141" s="86"/>
    </row>
    <row r="2142" spans="2:21" s="84" customFormat="1" ht="15.75" customHeight="1">
      <c r="B2142" s="85"/>
      <c r="M2142" s="86"/>
      <c r="P2142" s="87"/>
      <c r="Q2142" s="86"/>
      <c r="S2142" s="97"/>
      <c r="T2142" s="86"/>
      <c r="U2142" s="86"/>
    </row>
    <row r="2143" spans="2:21" s="84" customFormat="1" ht="15.75" customHeight="1">
      <c r="B2143" s="85"/>
      <c r="M2143" s="86"/>
      <c r="P2143" s="87"/>
      <c r="Q2143" s="86"/>
      <c r="S2143" s="97"/>
      <c r="T2143" s="86"/>
      <c r="U2143" s="86"/>
    </row>
    <row r="2144" spans="2:21" s="84" customFormat="1" ht="15.75" customHeight="1">
      <c r="B2144" s="85"/>
      <c r="M2144" s="86"/>
      <c r="P2144" s="87"/>
      <c r="Q2144" s="86"/>
      <c r="S2144" s="97"/>
      <c r="T2144" s="86"/>
      <c r="U2144" s="86"/>
    </row>
    <row r="2145" spans="2:21" s="84" customFormat="1" ht="15.75" customHeight="1">
      <c r="B2145" s="85"/>
      <c r="M2145" s="86"/>
      <c r="P2145" s="87"/>
      <c r="Q2145" s="86"/>
      <c r="S2145" s="97"/>
      <c r="T2145" s="86"/>
      <c r="U2145" s="86"/>
    </row>
    <row r="2146" spans="2:21" s="84" customFormat="1" ht="15.75" customHeight="1">
      <c r="B2146" s="85"/>
      <c r="M2146" s="86"/>
      <c r="P2146" s="87"/>
      <c r="Q2146" s="86"/>
      <c r="S2146" s="97"/>
      <c r="T2146" s="86"/>
      <c r="U2146" s="86"/>
    </row>
    <row r="2147" spans="2:21" s="84" customFormat="1" ht="15.75" customHeight="1">
      <c r="B2147" s="85"/>
      <c r="M2147" s="86"/>
      <c r="P2147" s="87"/>
      <c r="Q2147" s="86"/>
      <c r="S2147" s="97"/>
      <c r="T2147" s="86"/>
      <c r="U2147" s="86"/>
    </row>
    <row r="2148" spans="2:21" s="84" customFormat="1" ht="15.75" customHeight="1">
      <c r="B2148" s="85"/>
      <c r="M2148" s="86"/>
      <c r="P2148" s="87"/>
      <c r="Q2148" s="86"/>
      <c r="S2148" s="97"/>
      <c r="T2148" s="86"/>
      <c r="U2148" s="86"/>
    </row>
    <row r="2149" spans="2:21" s="84" customFormat="1" ht="15.75" customHeight="1">
      <c r="B2149" s="85"/>
      <c r="M2149" s="86"/>
      <c r="P2149" s="87"/>
      <c r="Q2149" s="86"/>
      <c r="S2149" s="97"/>
      <c r="T2149" s="86"/>
      <c r="U2149" s="86"/>
    </row>
    <row r="2150" spans="2:21" s="84" customFormat="1" ht="15.75" customHeight="1">
      <c r="B2150" s="85"/>
      <c r="M2150" s="86"/>
      <c r="P2150" s="87"/>
      <c r="Q2150" s="86"/>
      <c r="S2150" s="97"/>
      <c r="T2150" s="86"/>
      <c r="U2150" s="86"/>
    </row>
    <row r="2151" spans="2:21" s="84" customFormat="1" ht="15.75" customHeight="1">
      <c r="B2151" s="85"/>
      <c r="M2151" s="86"/>
      <c r="P2151" s="87"/>
      <c r="Q2151" s="86"/>
      <c r="S2151" s="97"/>
      <c r="T2151" s="86"/>
      <c r="U2151" s="86"/>
    </row>
    <row r="2152" spans="2:21" s="84" customFormat="1" ht="15.75" customHeight="1">
      <c r="B2152" s="85"/>
      <c r="M2152" s="86"/>
      <c r="P2152" s="87"/>
      <c r="Q2152" s="86"/>
      <c r="S2152" s="97"/>
      <c r="T2152" s="86"/>
      <c r="U2152" s="86"/>
    </row>
    <row r="2153" spans="2:21" s="84" customFormat="1" ht="15.75" customHeight="1">
      <c r="B2153" s="85"/>
      <c r="M2153" s="86"/>
      <c r="P2153" s="87"/>
      <c r="Q2153" s="86"/>
      <c r="S2153" s="97"/>
      <c r="T2153" s="86"/>
      <c r="U2153" s="86"/>
    </row>
    <row r="2154" spans="2:21" s="84" customFormat="1" ht="15.75" customHeight="1">
      <c r="B2154" s="85"/>
      <c r="M2154" s="86"/>
      <c r="P2154" s="87"/>
      <c r="Q2154" s="86"/>
      <c r="S2154" s="97"/>
      <c r="T2154" s="86"/>
      <c r="U2154" s="86"/>
    </row>
    <row r="2155" spans="2:21" s="84" customFormat="1" ht="15.75" customHeight="1">
      <c r="B2155" s="85"/>
      <c r="M2155" s="86"/>
      <c r="P2155" s="87"/>
      <c r="Q2155" s="86"/>
      <c r="S2155" s="97"/>
      <c r="T2155" s="86"/>
      <c r="U2155" s="86"/>
    </row>
    <row r="2156" spans="2:21" s="84" customFormat="1" ht="15.75" customHeight="1">
      <c r="B2156" s="85"/>
      <c r="M2156" s="86"/>
      <c r="P2156" s="87"/>
      <c r="Q2156" s="86"/>
      <c r="S2156" s="97"/>
      <c r="T2156" s="86"/>
      <c r="U2156" s="86"/>
    </row>
    <row r="2157" spans="2:21" s="84" customFormat="1" ht="15.75" customHeight="1">
      <c r="B2157" s="85"/>
      <c r="M2157" s="86"/>
      <c r="P2157" s="87"/>
      <c r="Q2157" s="86"/>
      <c r="S2157" s="97"/>
      <c r="T2157" s="86"/>
      <c r="U2157" s="86"/>
    </row>
    <row r="2158" spans="2:21" s="84" customFormat="1" ht="15.75" customHeight="1">
      <c r="B2158" s="85"/>
      <c r="M2158" s="86"/>
      <c r="P2158" s="87"/>
      <c r="Q2158" s="86"/>
      <c r="S2158" s="97"/>
      <c r="T2158" s="86"/>
      <c r="U2158" s="86"/>
    </row>
    <row r="2159" spans="2:21" s="84" customFormat="1" ht="15.75" customHeight="1">
      <c r="B2159" s="85"/>
      <c r="M2159" s="86"/>
      <c r="P2159" s="87"/>
      <c r="Q2159" s="86"/>
      <c r="S2159" s="97"/>
      <c r="T2159" s="86"/>
      <c r="U2159" s="86"/>
    </row>
    <row r="2160" spans="2:21" s="84" customFormat="1" ht="15.75" customHeight="1">
      <c r="B2160" s="85"/>
      <c r="M2160" s="86"/>
      <c r="P2160" s="87"/>
      <c r="Q2160" s="86"/>
      <c r="S2160" s="97"/>
      <c r="T2160" s="86"/>
      <c r="U2160" s="86"/>
    </row>
    <row r="2161" spans="2:21" s="84" customFormat="1" ht="15.75" customHeight="1">
      <c r="B2161" s="85"/>
      <c r="M2161" s="86"/>
      <c r="P2161" s="87"/>
      <c r="Q2161" s="86"/>
      <c r="S2161" s="97"/>
      <c r="T2161" s="86"/>
      <c r="U2161" s="86"/>
    </row>
    <row r="2162" spans="2:21" s="84" customFormat="1" ht="15.75" customHeight="1">
      <c r="B2162" s="85"/>
      <c r="M2162" s="86"/>
      <c r="P2162" s="87"/>
      <c r="Q2162" s="86"/>
      <c r="S2162" s="97"/>
      <c r="T2162" s="86"/>
      <c r="U2162" s="86"/>
    </row>
    <row r="2163" spans="2:21" s="84" customFormat="1" ht="15.75" customHeight="1">
      <c r="B2163" s="85"/>
      <c r="M2163" s="86"/>
      <c r="P2163" s="87"/>
      <c r="Q2163" s="86"/>
      <c r="S2163" s="97"/>
      <c r="T2163" s="86"/>
      <c r="U2163" s="86"/>
    </row>
    <row r="2164" spans="2:21" s="84" customFormat="1" ht="15.75" customHeight="1">
      <c r="B2164" s="85"/>
      <c r="M2164" s="86"/>
      <c r="P2164" s="87"/>
      <c r="Q2164" s="86"/>
      <c r="S2164" s="97"/>
      <c r="T2164" s="86"/>
      <c r="U2164" s="86"/>
    </row>
    <row r="2165" spans="2:21" s="84" customFormat="1" ht="15.75" customHeight="1">
      <c r="B2165" s="85"/>
      <c r="M2165" s="86"/>
      <c r="P2165" s="87"/>
      <c r="Q2165" s="86"/>
      <c r="S2165" s="97"/>
      <c r="T2165" s="86"/>
      <c r="U2165" s="86"/>
    </row>
    <row r="2166" spans="2:21" s="84" customFormat="1" ht="15.75" customHeight="1">
      <c r="B2166" s="85"/>
      <c r="M2166" s="86"/>
      <c r="P2166" s="87"/>
      <c r="Q2166" s="86"/>
      <c r="S2166" s="97"/>
      <c r="T2166" s="86"/>
      <c r="U2166" s="86"/>
    </row>
    <row r="2167" spans="2:21" s="84" customFormat="1" ht="15.75" customHeight="1">
      <c r="B2167" s="85"/>
      <c r="M2167" s="86"/>
      <c r="P2167" s="87"/>
      <c r="Q2167" s="86"/>
      <c r="S2167" s="97"/>
      <c r="T2167" s="86"/>
      <c r="U2167" s="86"/>
    </row>
    <row r="2168" spans="2:21" s="84" customFormat="1" ht="15.75" customHeight="1">
      <c r="B2168" s="85"/>
      <c r="M2168" s="86"/>
      <c r="P2168" s="87"/>
      <c r="Q2168" s="86"/>
      <c r="S2168" s="97"/>
      <c r="T2168" s="86"/>
      <c r="U2168" s="86"/>
    </row>
    <row r="2169" spans="2:21" s="84" customFormat="1" ht="15.75" customHeight="1">
      <c r="B2169" s="85"/>
      <c r="M2169" s="86"/>
      <c r="P2169" s="87"/>
      <c r="Q2169" s="86"/>
      <c r="S2169" s="97"/>
      <c r="T2169" s="86"/>
      <c r="U2169" s="86"/>
    </row>
    <row r="2170" spans="2:21" s="84" customFormat="1" ht="15.75" customHeight="1">
      <c r="B2170" s="85"/>
      <c r="M2170" s="86"/>
      <c r="P2170" s="87"/>
      <c r="Q2170" s="86"/>
      <c r="S2170" s="97"/>
      <c r="T2170" s="86"/>
      <c r="U2170" s="86"/>
    </row>
    <row r="2171" spans="2:21" s="84" customFormat="1" ht="15.75" customHeight="1">
      <c r="B2171" s="85"/>
      <c r="M2171" s="86"/>
      <c r="P2171" s="87"/>
      <c r="Q2171" s="86"/>
      <c r="S2171" s="97"/>
      <c r="T2171" s="86"/>
      <c r="U2171" s="86"/>
    </row>
    <row r="2172" spans="2:21" s="84" customFormat="1" ht="15.75" customHeight="1">
      <c r="B2172" s="85"/>
      <c r="M2172" s="86"/>
      <c r="P2172" s="87"/>
      <c r="Q2172" s="86"/>
      <c r="S2172" s="97"/>
      <c r="T2172" s="86"/>
      <c r="U2172" s="86"/>
    </row>
    <row r="2173" spans="2:21" s="84" customFormat="1" ht="15.75" customHeight="1">
      <c r="B2173" s="85"/>
      <c r="M2173" s="86"/>
      <c r="P2173" s="87"/>
      <c r="Q2173" s="86"/>
      <c r="S2173" s="97"/>
      <c r="T2173" s="86"/>
      <c r="U2173" s="86"/>
    </row>
    <row r="2174" spans="2:21" s="84" customFormat="1" ht="15.75" customHeight="1">
      <c r="B2174" s="85"/>
      <c r="M2174" s="86"/>
      <c r="P2174" s="87"/>
      <c r="Q2174" s="86"/>
      <c r="S2174" s="97"/>
      <c r="T2174" s="86"/>
      <c r="U2174" s="86"/>
    </row>
    <row r="2175" spans="2:21" s="84" customFormat="1" ht="15.75" customHeight="1">
      <c r="B2175" s="85"/>
      <c r="M2175" s="86"/>
      <c r="P2175" s="87"/>
      <c r="Q2175" s="86"/>
      <c r="S2175" s="97"/>
      <c r="T2175" s="86"/>
      <c r="U2175" s="86"/>
    </row>
    <row r="2176" spans="2:21" s="84" customFormat="1" ht="15.75" customHeight="1">
      <c r="B2176" s="85"/>
      <c r="M2176" s="86"/>
      <c r="P2176" s="87"/>
      <c r="Q2176" s="86"/>
      <c r="S2176" s="97"/>
      <c r="T2176" s="86"/>
      <c r="U2176" s="86"/>
    </row>
    <row r="2177" spans="2:21" s="84" customFormat="1" ht="15.75" customHeight="1">
      <c r="B2177" s="85"/>
      <c r="M2177" s="86"/>
      <c r="P2177" s="87"/>
      <c r="Q2177" s="86"/>
      <c r="S2177" s="97"/>
      <c r="T2177" s="86"/>
      <c r="U2177" s="86"/>
    </row>
    <row r="2178" spans="2:21" s="84" customFormat="1" ht="15.75" customHeight="1">
      <c r="B2178" s="85"/>
      <c r="M2178" s="86"/>
      <c r="P2178" s="87"/>
      <c r="Q2178" s="86"/>
      <c r="S2178" s="97"/>
      <c r="T2178" s="86"/>
      <c r="U2178" s="86"/>
    </row>
    <row r="2179" spans="2:21" s="84" customFormat="1" ht="15.75" customHeight="1">
      <c r="B2179" s="85"/>
      <c r="M2179" s="86"/>
      <c r="P2179" s="87"/>
      <c r="Q2179" s="86"/>
      <c r="S2179" s="97"/>
      <c r="T2179" s="86"/>
      <c r="U2179" s="86"/>
    </row>
    <row r="2180" spans="2:21" s="84" customFormat="1" ht="15.75" customHeight="1">
      <c r="B2180" s="85"/>
      <c r="M2180" s="86"/>
      <c r="P2180" s="87"/>
      <c r="Q2180" s="86"/>
      <c r="S2180" s="97"/>
      <c r="T2180" s="86"/>
      <c r="U2180" s="86"/>
    </row>
    <row r="2181" spans="2:21" s="84" customFormat="1" ht="15.75" customHeight="1">
      <c r="B2181" s="85"/>
      <c r="M2181" s="86"/>
      <c r="P2181" s="87"/>
      <c r="Q2181" s="86"/>
      <c r="S2181" s="97"/>
      <c r="T2181" s="86"/>
      <c r="U2181" s="86"/>
    </row>
    <row r="2182" spans="2:21" s="84" customFormat="1" ht="15.75" customHeight="1">
      <c r="B2182" s="85"/>
      <c r="M2182" s="86"/>
      <c r="P2182" s="87"/>
      <c r="Q2182" s="86"/>
      <c r="S2182" s="97"/>
      <c r="T2182" s="86"/>
      <c r="U2182" s="86"/>
    </row>
    <row r="2183" spans="2:21" s="84" customFormat="1" ht="15.75" customHeight="1">
      <c r="B2183" s="85"/>
      <c r="M2183" s="86"/>
      <c r="P2183" s="87"/>
      <c r="Q2183" s="86"/>
      <c r="S2183" s="97"/>
      <c r="T2183" s="86"/>
      <c r="U2183" s="86"/>
    </row>
    <row r="2184" spans="2:21" s="84" customFormat="1" ht="15.75" customHeight="1">
      <c r="B2184" s="85"/>
      <c r="M2184" s="86"/>
      <c r="P2184" s="87"/>
      <c r="Q2184" s="86"/>
      <c r="S2184" s="97"/>
      <c r="T2184" s="86"/>
      <c r="U2184" s="86"/>
    </row>
    <row r="2185" spans="2:21" s="84" customFormat="1" ht="15.75" customHeight="1">
      <c r="B2185" s="85"/>
      <c r="M2185" s="86"/>
      <c r="P2185" s="87"/>
      <c r="Q2185" s="86"/>
      <c r="S2185" s="97"/>
      <c r="T2185" s="86"/>
      <c r="U2185" s="86"/>
    </row>
    <row r="2186" spans="2:21" s="84" customFormat="1" ht="15.75" customHeight="1">
      <c r="B2186" s="85"/>
      <c r="M2186" s="86"/>
      <c r="P2186" s="87"/>
      <c r="Q2186" s="86"/>
      <c r="S2186" s="97"/>
      <c r="T2186" s="86"/>
      <c r="U2186" s="86"/>
    </row>
    <row r="2187" spans="2:21" s="84" customFormat="1" ht="15.75" customHeight="1">
      <c r="B2187" s="85"/>
      <c r="M2187" s="86"/>
      <c r="P2187" s="87"/>
      <c r="Q2187" s="86"/>
      <c r="S2187" s="97"/>
      <c r="T2187" s="86"/>
      <c r="U2187" s="86"/>
    </row>
    <row r="2188" spans="2:21" s="84" customFormat="1" ht="15.75" customHeight="1">
      <c r="B2188" s="85"/>
      <c r="M2188" s="86"/>
      <c r="P2188" s="87"/>
      <c r="Q2188" s="86"/>
      <c r="S2188" s="97"/>
      <c r="T2188" s="86"/>
      <c r="U2188" s="86"/>
    </row>
    <row r="2189" spans="2:21" s="84" customFormat="1" ht="15.75" customHeight="1">
      <c r="B2189" s="85"/>
      <c r="M2189" s="86"/>
      <c r="P2189" s="87"/>
      <c r="Q2189" s="86"/>
      <c r="S2189" s="97"/>
      <c r="T2189" s="86"/>
      <c r="U2189" s="86"/>
    </row>
    <row r="2190" spans="2:21" s="84" customFormat="1" ht="15.75" customHeight="1">
      <c r="B2190" s="85"/>
      <c r="M2190" s="86"/>
      <c r="P2190" s="87"/>
      <c r="Q2190" s="86"/>
      <c r="S2190" s="97"/>
      <c r="T2190" s="86"/>
      <c r="U2190" s="86"/>
    </row>
    <row r="2191" spans="2:21" s="84" customFormat="1" ht="15.75" customHeight="1">
      <c r="B2191" s="85"/>
      <c r="M2191" s="86"/>
      <c r="P2191" s="87"/>
      <c r="Q2191" s="86"/>
      <c r="S2191" s="97"/>
      <c r="T2191" s="86"/>
      <c r="U2191" s="86"/>
    </row>
    <row r="2192" spans="2:21" s="84" customFormat="1" ht="15.75" customHeight="1">
      <c r="B2192" s="85"/>
      <c r="M2192" s="86"/>
      <c r="P2192" s="87"/>
      <c r="Q2192" s="86"/>
      <c r="S2192" s="97"/>
      <c r="T2192" s="86"/>
      <c r="U2192" s="86"/>
    </row>
    <row r="2193" spans="2:21" s="84" customFormat="1" ht="15.75" customHeight="1">
      <c r="B2193" s="85"/>
      <c r="M2193" s="86"/>
      <c r="P2193" s="87"/>
      <c r="Q2193" s="86"/>
      <c r="S2193" s="97"/>
      <c r="T2193" s="86"/>
      <c r="U2193" s="86"/>
    </row>
    <row r="2194" spans="2:21" s="84" customFormat="1" ht="15.75" customHeight="1">
      <c r="B2194" s="85"/>
      <c r="M2194" s="86"/>
      <c r="P2194" s="87"/>
      <c r="Q2194" s="86"/>
      <c r="S2194" s="97"/>
      <c r="T2194" s="86"/>
      <c r="U2194" s="86"/>
    </row>
    <row r="2195" spans="2:21" s="84" customFormat="1" ht="15.75" customHeight="1">
      <c r="B2195" s="85"/>
      <c r="M2195" s="86"/>
      <c r="P2195" s="87"/>
      <c r="Q2195" s="86"/>
      <c r="S2195" s="97"/>
      <c r="T2195" s="86"/>
      <c r="U2195" s="86"/>
    </row>
    <row r="2196" spans="2:21" s="84" customFormat="1" ht="15.75" customHeight="1">
      <c r="B2196" s="85"/>
      <c r="M2196" s="86"/>
      <c r="P2196" s="87"/>
      <c r="Q2196" s="86"/>
      <c r="S2196" s="97"/>
      <c r="T2196" s="86"/>
      <c r="U2196" s="86"/>
    </row>
    <row r="2197" spans="2:21" s="84" customFormat="1" ht="15.75" customHeight="1">
      <c r="B2197" s="85"/>
      <c r="M2197" s="86"/>
      <c r="P2197" s="87"/>
      <c r="Q2197" s="86"/>
      <c r="S2197" s="97"/>
      <c r="T2197" s="86"/>
      <c r="U2197" s="86"/>
    </row>
    <row r="2198" spans="2:21" s="84" customFormat="1" ht="15.75" customHeight="1">
      <c r="B2198" s="85"/>
      <c r="M2198" s="86"/>
      <c r="P2198" s="87"/>
      <c r="Q2198" s="86"/>
      <c r="S2198" s="97"/>
      <c r="T2198" s="86"/>
      <c r="U2198" s="86"/>
    </row>
    <row r="2199" spans="2:21" s="84" customFormat="1" ht="15.75" customHeight="1">
      <c r="B2199" s="85"/>
      <c r="M2199" s="86"/>
      <c r="P2199" s="87"/>
      <c r="Q2199" s="86"/>
      <c r="S2199" s="97"/>
      <c r="T2199" s="86"/>
      <c r="U2199" s="86"/>
    </row>
    <row r="2200" spans="2:21" s="84" customFormat="1" ht="15.75" customHeight="1">
      <c r="B2200" s="85"/>
      <c r="M2200" s="86"/>
      <c r="P2200" s="87"/>
      <c r="Q2200" s="86"/>
      <c r="S2200" s="97"/>
      <c r="T2200" s="86"/>
      <c r="U2200" s="86"/>
    </row>
    <row r="2201" spans="2:21" s="84" customFormat="1" ht="15.75" customHeight="1">
      <c r="B2201" s="85"/>
      <c r="M2201" s="86"/>
      <c r="P2201" s="87"/>
      <c r="Q2201" s="86"/>
      <c r="S2201" s="97"/>
      <c r="T2201" s="86"/>
      <c r="U2201" s="86"/>
    </row>
    <row r="2202" spans="2:21" s="84" customFormat="1" ht="15.75" customHeight="1">
      <c r="B2202" s="85"/>
      <c r="M2202" s="86"/>
      <c r="P2202" s="87"/>
      <c r="Q2202" s="86"/>
      <c r="S2202" s="97"/>
      <c r="T2202" s="86"/>
      <c r="U2202" s="86"/>
    </row>
    <row r="2203" spans="2:21" s="84" customFormat="1" ht="15.75" customHeight="1">
      <c r="B2203" s="85"/>
      <c r="M2203" s="86"/>
      <c r="P2203" s="87"/>
      <c r="Q2203" s="86"/>
      <c r="S2203" s="97"/>
      <c r="T2203" s="86"/>
      <c r="U2203" s="86"/>
    </row>
    <row r="2204" spans="2:21" s="84" customFormat="1" ht="15.75" customHeight="1">
      <c r="B2204" s="85"/>
      <c r="M2204" s="86"/>
      <c r="P2204" s="87"/>
      <c r="Q2204" s="86"/>
      <c r="S2204" s="97"/>
      <c r="T2204" s="86"/>
      <c r="U2204" s="86"/>
    </row>
    <row r="2205" spans="2:21" s="84" customFormat="1" ht="15.75" customHeight="1">
      <c r="B2205" s="85"/>
      <c r="M2205" s="86"/>
      <c r="P2205" s="87"/>
      <c r="Q2205" s="86"/>
      <c r="S2205" s="97"/>
      <c r="T2205" s="86"/>
      <c r="U2205" s="86"/>
    </row>
    <row r="2206" spans="2:21" s="84" customFormat="1" ht="15.75" customHeight="1">
      <c r="B2206" s="85"/>
      <c r="M2206" s="86"/>
      <c r="P2206" s="87"/>
      <c r="Q2206" s="86"/>
      <c r="S2206" s="97"/>
      <c r="T2206" s="86"/>
      <c r="U2206" s="86"/>
    </row>
    <row r="2207" spans="2:21" s="84" customFormat="1" ht="15.75" customHeight="1">
      <c r="B2207" s="85"/>
      <c r="M2207" s="86"/>
      <c r="P2207" s="87"/>
      <c r="Q2207" s="86"/>
      <c r="S2207" s="97"/>
      <c r="T2207" s="86"/>
      <c r="U2207" s="86"/>
    </row>
    <row r="2208" spans="2:21" s="84" customFormat="1" ht="15.75" customHeight="1">
      <c r="B2208" s="85"/>
      <c r="M2208" s="86"/>
      <c r="P2208" s="87"/>
      <c r="Q2208" s="86"/>
      <c r="S2208" s="97"/>
      <c r="T2208" s="86"/>
      <c r="U2208" s="86"/>
    </row>
    <row r="2209" spans="2:21" s="84" customFormat="1" ht="15.75" customHeight="1">
      <c r="B2209" s="85"/>
      <c r="M2209" s="86"/>
      <c r="P2209" s="87"/>
      <c r="Q2209" s="86"/>
      <c r="S2209" s="97"/>
      <c r="T2209" s="86"/>
      <c r="U2209" s="86"/>
    </row>
    <row r="2210" spans="2:21" s="84" customFormat="1" ht="15.75" customHeight="1">
      <c r="B2210" s="85"/>
      <c r="M2210" s="86"/>
      <c r="P2210" s="87"/>
      <c r="Q2210" s="86"/>
      <c r="S2210" s="97"/>
      <c r="T2210" s="86"/>
      <c r="U2210" s="86"/>
    </row>
    <row r="2211" spans="2:21" s="84" customFormat="1" ht="15.75" customHeight="1">
      <c r="B2211" s="85"/>
      <c r="M2211" s="86"/>
      <c r="P2211" s="87"/>
      <c r="Q2211" s="86"/>
      <c r="S2211" s="97"/>
      <c r="T2211" s="86"/>
      <c r="U2211" s="86"/>
    </row>
    <row r="2212" spans="2:21" s="84" customFormat="1" ht="15.75" customHeight="1">
      <c r="B2212" s="85"/>
      <c r="M2212" s="86"/>
      <c r="P2212" s="87"/>
      <c r="Q2212" s="86"/>
      <c r="S2212" s="97"/>
      <c r="T2212" s="86"/>
      <c r="U2212" s="86"/>
    </row>
    <row r="2213" spans="2:21" s="84" customFormat="1" ht="15.75" customHeight="1">
      <c r="B2213" s="85"/>
      <c r="M2213" s="86"/>
      <c r="P2213" s="87"/>
      <c r="Q2213" s="86"/>
      <c r="S2213" s="97"/>
      <c r="T2213" s="86"/>
      <c r="U2213" s="86"/>
    </row>
    <row r="2214" spans="2:21" s="84" customFormat="1" ht="15.75" customHeight="1">
      <c r="B2214" s="85"/>
      <c r="M2214" s="86"/>
      <c r="P2214" s="87"/>
      <c r="Q2214" s="86"/>
      <c r="S2214" s="97"/>
      <c r="T2214" s="86"/>
      <c r="U2214" s="86"/>
    </row>
    <row r="2215" spans="2:21" s="84" customFormat="1" ht="15.75" customHeight="1">
      <c r="B2215" s="85"/>
      <c r="M2215" s="86"/>
      <c r="P2215" s="87"/>
      <c r="Q2215" s="86"/>
      <c r="S2215" s="97"/>
      <c r="T2215" s="86"/>
      <c r="U2215" s="86"/>
    </row>
    <row r="2216" spans="2:21" s="84" customFormat="1" ht="15.75" customHeight="1">
      <c r="B2216" s="85"/>
      <c r="M2216" s="86"/>
      <c r="P2216" s="87"/>
      <c r="Q2216" s="86"/>
      <c r="S2216" s="97"/>
      <c r="T2216" s="86"/>
      <c r="U2216" s="86"/>
    </row>
    <row r="2217" spans="2:21" s="84" customFormat="1" ht="15.75" customHeight="1">
      <c r="B2217" s="85"/>
      <c r="M2217" s="86"/>
      <c r="P2217" s="87"/>
      <c r="Q2217" s="86"/>
      <c r="S2217" s="97"/>
      <c r="T2217" s="86"/>
      <c r="U2217" s="86"/>
    </row>
    <row r="2218" spans="2:21" s="84" customFormat="1" ht="15.75" customHeight="1">
      <c r="B2218" s="85"/>
      <c r="M2218" s="86"/>
      <c r="P2218" s="87"/>
      <c r="Q2218" s="86"/>
      <c r="S2218" s="97"/>
      <c r="T2218" s="86"/>
      <c r="U2218" s="86"/>
    </row>
    <row r="2219" spans="2:21" s="84" customFormat="1" ht="15.75" customHeight="1">
      <c r="B2219" s="85"/>
      <c r="M2219" s="86"/>
      <c r="P2219" s="87"/>
      <c r="Q2219" s="86"/>
      <c r="S2219" s="97"/>
      <c r="T2219" s="86"/>
      <c r="U2219" s="86"/>
    </row>
    <row r="2220" spans="2:21" s="84" customFormat="1" ht="15.75" customHeight="1">
      <c r="B2220" s="85"/>
      <c r="M2220" s="86"/>
      <c r="P2220" s="87"/>
      <c r="Q2220" s="86"/>
      <c r="S2220" s="97"/>
      <c r="T2220" s="86"/>
      <c r="U2220" s="86"/>
    </row>
    <row r="2221" spans="2:21" s="84" customFormat="1" ht="15.75" customHeight="1">
      <c r="B2221" s="85"/>
      <c r="M2221" s="86"/>
      <c r="P2221" s="87"/>
      <c r="Q2221" s="86"/>
      <c r="S2221" s="97"/>
      <c r="T2221" s="86"/>
      <c r="U2221" s="86"/>
    </row>
    <row r="2222" spans="2:21" s="84" customFormat="1" ht="15.75" customHeight="1">
      <c r="B2222" s="85"/>
      <c r="M2222" s="86"/>
      <c r="P2222" s="87"/>
      <c r="Q2222" s="86"/>
      <c r="S2222" s="97"/>
      <c r="T2222" s="86"/>
      <c r="U2222" s="86"/>
    </row>
    <row r="2223" spans="2:21" s="84" customFormat="1" ht="15.75" customHeight="1">
      <c r="B2223" s="85"/>
      <c r="M2223" s="86"/>
      <c r="P2223" s="87"/>
      <c r="Q2223" s="86"/>
      <c r="S2223" s="97"/>
      <c r="T2223" s="86"/>
      <c r="U2223" s="86"/>
    </row>
    <row r="2224" spans="2:21" s="84" customFormat="1" ht="15.75" customHeight="1">
      <c r="B2224" s="85"/>
      <c r="M2224" s="86"/>
      <c r="P2224" s="87"/>
      <c r="Q2224" s="86"/>
      <c r="S2224" s="97"/>
      <c r="T2224" s="86"/>
      <c r="U2224" s="86"/>
    </row>
    <row r="2225" spans="2:21" s="84" customFormat="1" ht="15.75" customHeight="1">
      <c r="B2225" s="85"/>
      <c r="M2225" s="86"/>
      <c r="P2225" s="87"/>
      <c r="Q2225" s="86"/>
      <c r="S2225" s="97"/>
      <c r="T2225" s="86"/>
      <c r="U2225" s="86"/>
    </row>
    <row r="2226" spans="2:21" s="84" customFormat="1" ht="15.75" customHeight="1">
      <c r="B2226" s="85"/>
      <c r="M2226" s="86"/>
      <c r="P2226" s="87"/>
      <c r="Q2226" s="86"/>
      <c r="S2226" s="97"/>
      <c r="T2226" s="86"/>
      <c r="U2226" s="86"/>
    </row>
    <row r="2227" spans="2:21" s="84" customFormat="1" ht="15.75" customHeight="1">
      <c r="B2227" s="85"/>
      <c r="M2227" s="86"/>
      <c r="P2227" s="87"/>
      <c r="Q2227" s="86"/>
      <c r="S2227" s="97"/>
      <c r="T2227" s="86"/>
      <c r="U2227" s="86"/>
    </row>
    <row r="2228" spans="2:21" s="84" customFormat="1" ht="15.75" customHeight="1">
      <c r="B2228" s="85"/>
      <c r="M2228" s="86"/>
      <c r="P2228" s="87"/>
      <c r="Q2228" s="86"/>
      <c r="S2228" s="97"/>
      <c r="T2228" s="86"/>
      <c r="U2228" s="86"/>
    </row>
    <row r="2229" spans="2:21" s="84" customFormat="1" ht="15.75" customHeight="1">
      <c r="B2229" s="85"/>
      <c r="M2229" s="86"/>
      <c r="P2229" s="87"/>
      <c r="Q2229" s="86"/>
      <c r="S2229" s="97"/>
      <c r="T2229" s="86"/>
      <c r="U2229" s="86"/>
    </row>
    <row r="2230" spans="2:21" s="84" customFormat="1" ht="15.75" customHeight="1">
      <c r="B2230" s="85"/>
      <c r="M2230" s="86"/>
      <c r="P2230" s="87"/>
      <c r="Q2230" s="86"/>
      <c r="S2230" s="97"/>
      <c r="T2230" s="86"/>
      <c r="U2230" s="86"/>
    </row>
    <row r="2231" spans="2:21" s="84" customFormat="1" ht="15.75" customHeight="1">
      <c r="B2231" s="85"/>
      <c r="M2231" s="86"/>
      <c r="P2231" s="87"/>
      <c r="Q2231" s="86"/>
      <c r="S2231" s="97"/>
      <c r="T2231" s="86"/>
      <c r="U2231" s="86"/>
    </row>
    <row r="2232" spans="2:21" s="84" customFormat="1" ht="15.75" customHeight="1">
      <c r="B2232" s="85"/>
      <c r="M2232" s="86"/>
      <c r="P2232" s="87"/>
      <c r="Q2232" s="86"/>
      <c r="S2232" s="97"/>
      <c r="T2232" s="86"/>
      <c r="U2232" s="86"/>
    </row>
    <row r="2233" spans="2:21" s="84" customFormat="1" ht="15.75" customHeight="1">
      <c r="B2233" s="85"/>
      <c r="M2233" s="86"/>
      <c r="P2233" s="87"/>
      <c r="Q2233" s="86"/>
      <c r="S2233" s="97"/>
      <c r="T2233" s="86"/>
      <c r="U2233" s="86"/>
    </row>
    <row r="2234" spans="2:21" s="84" customFormat="1" ht="15.75" customHeight="1">
      <c r="B2234" s="85"/>
      <c r="M2234" s="86"/>
      <c r="P2234" s="87"/>
      <c r="Q2234" s="86"/>
      <c r="S2234" s="97"/>
      <c r="T2234" s="86"/>
      <c r="U2234" s="86"/>
    </row>
    <row r="2235" spans="2:21" s="84" customFormat="1" ht="15.75" customHeight="1">
      <c r="B2235" s="85"/>
      <c r="M2235" s="86"/>
      <c r="P2235" s="87"/>
      <c r="Q2235" s="86"/>
      <c r="S2235" s="97"/>
      <c r="T2235" s="86"/>
      <c r="U2235" s="86"/>
    </row>
    <row r="2236" spans="2:21" s="84" customFormat="1" ht="15.75" customHeight="1">
      <c r="B2236" s="85"/>
      <c r="M2236" s="86"/>
      <c r="P2236" s="87"/>
      <c r="Q2236" s="86"/>
      <c r="S2236" s="97"/>
      <c r="T2236" s="86"/>
      <c r="U2236" s="86"/>
    </row>
    <row r="2237" spans="2:21" s="84" customFormat="1" ht="15.75" customHeight="1">
      <c r="B2237" s="85"/>
      <c r="M2237" s="86"/>
      <c r="P2237" s="87"/>
      <c r="Q2237" s="86"/>
      <c r="S2237" s="97"/>
      <c r="T2237" s="86"/>
      <c r="U2237" s="86"/>
    </row>
    <row r="2238" spans="2:21" s="84" customFormat="1" ht="15.75" customHeight="1">
      <c r="B2238" s="85"/>
      <c r="M2238" s="86"/>
      <c r="P2238" s="87"/>
      <c r="Q2238" s="86"/>
      <c r="S2238" s="97"/>
      <c r="T2238" s="86"/>
      <c r="U2238" s="86"/>
    </row>
    <row r="2239" spans="2:21" s="84" customFormat="1" ht="15.75" customHeight="1">
      <c r="B2239" s="85"/>
      <c r="M2239" s="86"/>
      <c r="P2239" s="87"/>
      <c r="Q2239" s="86"/>
      <c r="S2239" s="97"/>
      <c r="T2239" s="86"/>
      <c r="U2239" s="86"/>
    </row>
    <row r="2240" spans="2:21" s="84" customFormat="1" ht="15.75" customHeight="1">
      <c r="B2240" s="85"/>
      <c r="M2240" s="86"/>
      <c r="P2240" s="87"/>
      <c r="Q2240" s="86"/>
      <c r="S2240" s="97"/>
      <c r="T2240" s="86"/>
      <c r="U2240" s="86"/>
    </row>
    <row r="2241" spans="2:21" s="84" customFormat="1" ht="15.75" customHeight="1">
      <c r="B2241" s="85"/>
      <c r="M2241" s="86"/>
      <c r="P2241" s="87"/>
      <c r="Q2241" s="86"/>
      <c r="S2241" s="97"/>
      <c r="T2241" s="86"/>
      <c r="U2241" s="86"/>
    </row>
    <row r="2242" spans="2:21" s="84" customFormat="1" ht="15.75" customHeight="1">
      <c r="B2242" s="85"/>
      <c r="M2242" s="86"/>
      <c r="P2242" s="87"/>
      <c r="Q2242" s="86"/>
      <c r="S2242" s="97"/>
      <c r="T2242" s="86"/>
      <c r="U2242" s="86"/>
    </row>
    <row r="2243" spans="2:21" s="84" customFormat="1" ht="15.75" customHeight="1">
      <c r="B2243" s="85"/>
      <c r="M2243" s="86"/>
      <c r="P2243" s="87"/>
      <c r="Q2243" s="86"/>
      <c r="S2243" s="97"/>
      <c r="T2243" s="86"/>
      <c r="U2243" s="86"/>
    </row>
    <row r="2244" spans="2:21" s="84" customFormat="1" ht="15.75" customHeight="1">
      <c r="B2244" s="85"/>
      <c r="M2244" s="86"/>
      <c r="P2244" s="87"/>
      <c r="Q2244" s="86"/>
      <c r="S2244" s="97"/>
      <c r="T2244" s="86"/>
      <c r="U2244" s="86"/>
    </row>
    <row r="2245" spans="2:21" s="84" customFormat="1" ht="15.75" customHeight="1">
      <c r="B2245" s="85"/>
      <c r="M2245" s="86"/>
      <c r="P2245" s="87"/>
      <c r="Q2245" s="86"/>
      <c r="S2245" s="97"/>
      <c r="T2245" s="86"/>
      <c r="U2245" s="86"/>
    </row>
    <row r="2246" spans="2:21" s="84" customFormat="1" ht="15.75" customHeight="1">
      <c r="B2246" s="85"/>
      <c r="M2246" s="86"/>
      <c r="P2246" s="87"/>
      <c r="Q2246" s="86"/>
      <c r="S2246" s="97"/>
      <c r="T2246" s="86"/>
      <c r="U2246" s="86"/>
    </row>
    <row r="2247" spans="2:21" s="84" customFormat="1" ht="15.75" customHeight="1">
      <c r="B2247" s="85"/>
      <c r="M2247" s="86"/>
      <c r="P2247" s="87"/>
      <c r="Q2247" s="86"/>
      <c r="S2247" s="97"/>
      <c r="T2247" s="86"/>
      <c r="U2247" s="86"/>
    </row>
    <row r="2248" spans="2:21" s="84" customFormat="1" ht="15.75" customHeight="1">
      <c r="B2248" s="85"/>
      <c r="M2248" s="86"/>
      <c r="P2248" s="87"/>
      <c r="Q2248" s="86"/>
      <c r="S2248" s="97"/>
      <c r="T2248" s="86"/>
      <c r="U2248" s="86"/>
    </row>
    <row r="2249" spans="2:21" s="84" customFormat="1" ht="15.75" customHeight="1">
      <c r="B2249" s="85"/>
      <c r="M2249" s="86"/>
      <c r="P2249" s="87"/>
      <c r="Q2249" s="86"/>
      <c r="S2249" s="97"/>
      <c r="T2249" s="86"/>
      <c r="U2249" s="86"/>
    </row>
    <row r="2250" spans="2:21" s="84" customFormat="1" ht="15.75" customHeight="1">
      <c r="B2250" s="85"/>
      <c r="M2250" s="86"/>
      <c r="P2250" s="87"/>
      <c r="Q2250" s="86"/>
      <c r="S2250" s="97"/>
      <c r="T2250" s="86"/>
      <c r="U2250" s="86"/>
    </row>
    <row r="2251" spans="2:21" s="84" customFormat="1" ht="15.75" customHeight="1">
      <c r="B2251" s="85"/>
      <c r="M2251" s="86"/>
      <c r="P2251" s="87"/>
      <c r="Q2251" s="86"/>
      <c r="S2251" s="97"/>
      <c r="T2251" s="86"/>
      <c r="U2251" s="86"/>
    </row>
    <row r="2252" spans="2:21" s="84" customFormat="1" ht="15.75" customHeight="1">
      <c r="B2252" s="85"/>
      <c r="M2252" s="86"/>
      <c r="P2252" s="87"/>
      <c r="Q2252" s="86"/>
      <c r="S2252" s="97"/>
      <c r="T2252" s="86"/>
      <c r="U2252" s="86"/>
    </row>
    <row r="2253" spans="2:21" s="84" customFormat="1" ht="15.75" customHeight="1">
      <c r="B2253" s="85"/>
      <c r="M2253" s="86"/>
      <c r="P2253" s="87"/>
      <c r="Q2253" s="86"/>
      <c r="S2253" s="97"/>
      <c r="T2253" s="86"/>
      <c r="U2253" s="86"/>
    </row>
    <row r="2254" spans="2:21" s="84" customFormat="1" ht="15.75" customHeight="1">
      <c r="B2254" s="85"/>
      <c r="M2254" s="86"/>
      <c r="P2254" s="87"/>
      <c r="Q2254" s="86"/>
      <c r="S2254" s="97"/>
      <c r="T2254" s="86"/>
      <c r="U2254" s="86"/>
    </row>
    <row r="2255" spans="2:21" s="84" customFormat="1" ht="15.75" customHeight="1">
      <c r="B2255" s="85"/>
      <c r="M2255" s="86"/>
      <c r="P2255" s="87"/>
      <c r="Q2255" s="86"/>
      <c r="S2255" s="97"/>
      <c r="T2255" s="86"/>
      <c r="U2255" s="86"/>
    </row>
    <row r="2256" spans="2:21" s="84" customFormat="1" ht="15.75" customHeight="1">
      <c r="B2256" s="85"/>
      <c r="M2256" s="86"/>
      <c r="P2256" s="87"/>
      <c r="Q2256" s="86"/>
      <c r="S2256" s="97"/>
      <c r="T2256" s="86"/>
      <c r="U2256" s="86"/>
    </row>
    <row r="2257" spans="2:21" s="84" customFormat="1" ht="15.75" customHeight="1">
      <c r="B2257" s="85"/>
      <c r="M2257" s="86"/>
      <c r="P2257" s="87"/>
      <c r="Q2257" s="86"/>
      <c r="S2257" s="97"/>
      <c r="T2257" s="86"/>
      <c r="U2257" s="86"/>
    </row>
    <row r="2258" spans="2:21" s="84" customFormat="1" ht="15.75" customHeight="1">
      <c r="B2258" s="85"/>
      <c r="M2258" s="86"/>
      <c r="P2258" s="87"/>
      <c r="Q2258" s="86"/>
      <c r="S2258" s="97"/>
      <c r="T2258" s="86"/>
      <c r="U2258" s="86"/>
    </row>
    <row r="2259" spans="2:21" s="84" customFormat="1" ht="15.75" customHeight="1">
      <c r="B2259" s="85"/>
      <c r="M2259" s="86"/>
      <c r="P2259" s="87"/>
      <c r="Q2259" s="86"/>
      <c r="S2259" s="97"/>
      <c r="T2259" s="86"/>
      <c r="U2259" s="86"/>
    </row>
    <row r="2260" spans="2:21" s="84" customFormat="1" ht="15.75" customHeight="1">
      <c r="B2260" s="85"/>
      <c r="M2260" s="86"/>
      <c r="P2260" s="87"/>
      <c r="Q2260" s="86"/>
      <c r="S2260" s="97"/>
      <c r="T2260" s="86"/>
      <c r="U2260" s="86"/>
    </row>
    <row r="2261" spans="2:21" s="84" customFormat="1" ht="15.75" customHeight="1">
      <c r="B2261" s="85"/>
      <c r="M2261" s="86"/>
      <c r="P2261" s="87"/>
      <c r="Q2261" s="86"/>
      <c r="S2261" s="97"/>
      <c r="T2261" s="86"/>
      <c r="U2261" s="86"/>
    </row>
    <row r="2262" spans="2:21" s="84" customFormat="1" ht="15.75" customHeight="1">
      <c r="B2262" s="85"/>
      <c r="M2262" s="86"/>
      <c r="P2262" s="87"/>
      <c r="Q2262" s="86"/>
      <c r="S2262" s="97"/>
      <c r="T2262" s="86"/>
      <c r="U2262" s="86"/>
    </row>
    <row r="2263" spans="2:21" s="84" customFormat="1" ht="15.75" customHeight="1">
      <c r="B2263" s="85"/>
      <c r="M2263" s="86"/>
      <c r="P2263" s="87"/>
      <c r="Q2263" s="86"/>
      <c r="S2263" s="97"/>
      <c r="T2263" s="86"/>
      <c r="U2263" s="86"/>
    </row>
    <row r="2264" spans="2:21" s="84" customFormat="1" ht="15.75" customHeight="1">
      <c r="B2264" s="85"/>
      <c r="M2264" s="86"/>
      <c r="P2264" s="87"/>
      <c r="Q2264" s="86"/>
      <c r="S2264" s="97"/>
      <c r="T2264" s="86"/>
      <c r="U2264" s="86"/>
    </row>
    <row r="2265" spans="2:21" s="84" customFormat="1" ht="15.75" customHeight="1">
      <c r="B2265" s="85"/>
      <c r="M2265" s="86"/>
      <c r="P2265" s="87"/>
      <c r="Q2265" s="86"/>
      <c r="S2265" s="97"/>
      <c r="T2265" s="86"/>
      <c r="U2265" s="86"/>
    </row>
    <row r="2266" spans="2:21" s="84" customFormat="1" ht="15.75" customHeight="1">
      <c r="B2266" s="85"/>
      <c r="M2266" s="86"/>
      <c r="P2266" s="87"/>
      <c r="Q2266" s="86"/>
      <c r="S2266" s="97"/>
      <c r="T2266" s="86"/>
      <c r="U2266" s="86"/>
    </row>
    <row r="2267" spans="2:21" s="84" customFormat="1" ht="15.75" customHeight="1">
      <c r="B2267" s="85"/>
      <c r="M2267" s="86"/>
      <c r="P2267" s="87"/>
      <c r="Q2267" s="86"/>
      <c r="S2267" s="97"/>
      <c r="T2267" s="86"/>
      <c r="U2267" s="86"/>
    </row>
    <row r="2268" spans="2:21" s="84" customFormat="1" ht="15.75" customHeight="1">
      <c r="B2268" s="85"/>
      <c r="M2268" s="86"/>
      <c r="P2268" s="87"/>
      <c r="Q2268" s="86"/>
      <c r="S2268" s="97"/>
      <c r="T2268" s="86"/>
      <c r="U2268" s="86"/>
    </row>
    <row r="2269" spans="2:21" s="84" customFormat="1" ht="15.75" customHeight="1">
      <c r="B2269" s="85"/>
      <c r="M2269" s="86"/>
      <c r="P2269" s="87"/>
      <c r="Q2269" s="86"/>
      <c r="S2269" s="97"/>
      <c r="T2269" s="86"/>
      <c r="U2269" s="86"/>
    </row>
    <row r="2270" spans="2:21" s="84" customFormat="1" ht="15.75" customHeight="1">
      <c r="B2270" s="85"/>
      <c r="M2270" s="86"/>
      <c r="P2270" s="87"/>
      <c r="Q2270" s="86"/>
      <c r="S2270" s="97"/>
      <c r="T2270" s="86"/>
      <c r="U2270" s="86"/>
    </row>
    <row r="2271" spans="2:21" s="84" customFormat="1" ht="15.75" customHeight="1">
      <c r="B2271" s="85"/>
      <c r="M2271" s="86"/>
      <c r="P2271" s="87"/>
      <c r="Q2271" s="86"/>
      <c r="S2271" s="97"/>
      <c r="T2271" s="86"/>
      <c r="U2271" s="86"/>
    </row>
    <row r="2272" spans="2:21" s="84" customFormat="1" ht="15.75" customHeight="1">
      <c r="B2272" s="85"/>
      <c r="M2272" s="86"/>
      <c r="P2272" s="87"/>
      <c r="Q2272" s="86"/>
      <c r="S2272" s="97"/>
      <c r="T2272" s="86"/>
      <c r="U2272" s="86"/>
    </row>
    <row r="2273" spans="2:21" s="84" customFormat="1" ht="15.75" customHeight="1">
      <c r="B2273" s="85"/>
      <c r="M2273" s="86"/>
      <c r="P2273" s="87"/>
      <c r="Q2273" s="86"/>
      <c r="S2273" s="97"/>
      <c r="T2273" s="86"/>
      <c r="U2273" s="86"/>
    </row>
    <row r="2274" spans="2:21" s="84" customFormat="1" ht="15.75" customHeight="1">
      <c r="B2274" s="85"/>
      <c r="M2274" s="86"/>
      <c r="P2274" s="87"/>
      <c r="Q2274" s="86"/>
      <c r="S2274" s="97"/>
      <c r="T2274" s="86"/>
      <c r="U2274" s="86"/>
    </row>
    <row r="2275" spans="2:21" s="84" customFormat="1" ht="15.75" customHeight="1">
      <c r="B2275" s="85"/>
      <c r="M2275" s="86"/>
      <c r="P2275" s="87"/>
      <c r="Q2275" s="86"/>
      <c r="S2275" s="97"/>
      <c r="T2275" s="86"/>
      <c r="U2275" s="86"/>
    </row>
    <row r="2276" spans="2:21" s="84" customFormat="1" ht="15.75" customHeight="1">
      <c r="B2276" s="85"/>
      <c r="M2276" s="86"/>
      <c r="P2276" s="87"/>
      <c r="Q2276" s="86"/>
      <c r="S2276" s="97"/>
      <c r="T2276" s="86"/>
      <c r="U2276" s="86"/>
    </row>
    <row r="2277" spans="2:21" s="84" customFormat="1" ht="15.75" customHeight="1">
      <c r="B2277" s="85"/>
      <c r="M2277" s="86"/>
      <c r="P2277" s="87"/>
      <c r="Q2277" s="86"/>
      <c r="S2277" s="97"/>
      <c r="T2277" s="86"/>
      <c r="U2277" s="86"/>
    </row>
    <row r="2278" spans="2:21" s="84" customFormat="1" ht="15.75" customHeight="1">
      <c r="B2278" s="85"/>
      <c r="M2278" s="86"/>
      <c r="P2278" s="87"/>
      <c r="Q2278" s="86"/>
      <c r="S2278" s="97"/>
      <c r="T2278" s="86"/>
      <c r="U2278" s="86"/>
    </row>
    <row r="2279" spans="2:21" s="84" customFormat="1" ht="15.75" customHeight="1">
      <c r="B2279" s="85"/>
      <c r="M2279" s="86"/>
      <c r="P2279" s="87"/>
      <c r="Q2279" s="86"/>
      <c r="S2279" s="97"/>
      <c r="T2279" s="86"/>
      <c r="U2279" s="86"/>
    </row>
    <row r="2280" spans="2:21" s="84" customFormat="1" ht="15.75" customHeight="1">
      <c r="B2280" s="85"/>
      <c r="M2280" s="86"/>
      <c r="P2280" s="87"/>
      <c r="Q2280" s="86"/>
      <c r="S2280" s="97"/>
      <c r="T2280" s="86"/>
      <c r="U2280" s="86"/>
    </row>
    <row r="2281" spans="2:21" s="84" customFormat="1" ht="15.75" customHeight="1">
      <c r="B2281" s="85"/>
      <c r="M2281" s="86"/>
      <c r="P2281" s="87"/>
      <c r="Q2281" s="86"/>
      <c r="S2281" s="97"/>
      <c r="T2281" s="86"/>
      <c r="U2281" s="86"/>
    </row>
    <row r="2282" spans="2:21" s="84" customFormat="1" ht="15.75" customHeight="1">
      <c r="B2282" s="85"/>
      <c r="M2282" s="86"/>
      <c r="P2282" s="87"/>
      <c r="Q2282" s="86"/>
      <c r="S2282" s="97"/>
      <c r="T2282" s="86"/>
      <c r="U2282" s="86"/>
    </row>
    <row r="2283" spans="2:21" s="84" customFormat="1" ht="15.75" customHeight="1">
      <c r="B2283" s="85"/>
      <c r="M2283" s="86"/>
      <c r="P2283" s="87"/>
      <c r="Q2283" s="86"/>
      <c r="S2283" s="97"/>
      <c r="T2283" s="86"/>
      <c r="U2283" s="86"/>
    </row>
    <row r="2284" spans="2:21" s="84" customFormat="1" ht="15.75" customHeight="1">
      <c r="B2284" s="85"/>
      <c r="M2284" s="86"/>
      <c r="P2284" s="87"/>
      <c r="Q2284" s="86"/>
      <c r="S2284" s="97"/>
      <c r="T2284" s="86"/>
      <c r="U2284" s="86"/>
    </row>
    <row r="2285" spans="2:21" s="84" customFormat="1" ht="15.75" customHeight="1">
      <c r="B2285" s="85"/>
      <c r="M2285" s="86"/>
      <c r="P2285" s="87"/>
      <c r="Q2285" s="86"/>
      <c r="S2285" s="97"/>
      <c r="T2285" s="86"/>
      <c r="U2285" s="86"/>
    </row>
    <row r="2286" spans="2:21" s="84" customFormat="1" ht="15.75" customHeight="1">
      <c r="B2286" s="85"/>
      <c r="M2286" s="86"/>
      <c r="P2286" s="87"/>
      <c r="Q2286" s="86"/>
      <c r="S2286" s="97"/>
      <c r="T2286" s="86"/>
      <c r="U2286" s="86"/>
    </row>
    <row r="2287" spans="2:21" s="84" customFormat="1" ht="15.75" customHeight="1">
      <c r="B2287" s="85"/>
      <c r="M2287" s="86"/>
      <c r="P2287" s="87"/>
      <c r="Q2287" s="86"/>
      <c r="S2287" s="97"/>
      <c r="T2287" s="86"/>
      <c r="U2287" s="86"/>
    </row>
    <row r="2288" spans="2:21" s="84" customFormat="1" ht="15.75" customHeight="1">
      <c r="B2288" s="85"/>
      <c r="M2288" s="86"/>
      <c r="P2288" s="87"/>
      <c r="Q2288" s="86"/>
      <c r="S2288" s="97"/>
      <c r="T2288" s="86"/>
      <c r="U2288" s="86"/>
    </row>
    <row r="2289" spans="2:21" s="84" customFormat="1" ht="15.75" customHeight="1">
      <c r="B2289" s="85"/>
      <c r="M2289" s="86"/>
      <c r="P2289" s="87"/>
      <c r="Q2289" s="86"/>
      <c r="S2289" s="97"/>
      <c r="T2289" s="86"/>
      <c r="U2289" s="86"/>
    </row>
    <row r="2290" spans="2:21" s="84" customFormat="1" ht="15.75" customHeight="1">
      <c r="B2290" s="85"/>
      <c r="M2290" s="86"/>
      <c r="P2290" s="87"/>
      <c r="Q2290" s="86"/>
      <c r="S2290" s="97"/>
      <c r="T2290" s="86"/>
      <c r="U2290" s="86"/>
    </row>
    <row r="2291" spans="2:21" s="84" customFormat="1" ht="15.75" customHeight="1">
      <c r="B2291" s="85"/>
      <c r="M2291" s="86"/>
      <c r="P2291" s="87"/>
      <c r="Q2291" s="86"/>
      <c r="S2291" s="97"/>
      <c r="T2291" s="86"/>
      <c r="U2291" s="86"/>
    </row>
    <row r="2292" spans="2:21" s="84" customFormat="1" ht="15.75" customHeight="1">
      <c r="B2292" s="85"/>
      <c r="M2292" s="86"/>
      <c r="P2292" s="87"/>
      <c r="Q2292" s="86"/>
      <c r="S2292" s="97"/>
      <c r="T2292" s="86"/>
      <c r="U2292" s="86"/>
    </row>
    <row r="2293" spans="2:21" s="84" customFormat="1" ht="15.75" customHeight="1">
      <c r="B2293" s="85"/>
      <c r="M2293" s="86"/>
      <c r="P2293" s="87"/>
      <c r="Q2293" s="86"/>
      <c r="S2293" s="97"/>
      <c r="T2293" s="86"/>
      <c r="U2293" s="86"/>
    </row>
    <row r="2294" spans="2:21" s="84" customFormat="1" ht="15.75" customHeight="1">
      <c r="B2294" s="85"/>
      <c r="M2294" s="86"/>
      <c r="P2294" s="87"/>
      <c r="Q2294" s="86"/>
      <c r="S2294" s="97"/>
      <c r="T2294" s="86"/>
      <c r="U2294" s="86"/>
    </row>
    <row r="2295" spans="2:21" s="84" customFormat="1" ht="15.75" customHeight="1">
      <c r="B2295" s="85"/>
      <c r="M2295" s="86"/>
      <c r="P2295" s="87"/>
      <c r="Q2295" s="86"/>
      <c r="S2295" s="97"/>
      <c r="T2295" s="86"/>
      <c r="U2295" s="86"/>
    </row>
    <row r="2296" spans="2:21" s="84" customFormat="1" ht="15.75" customHeight="1">
      <c r="B2296" s="85"/>
      <c r="M2296" s="86"/>
      <c r="P2296" s="87"/>
      <c r="Q2296" s="86"/>
      <c r="S2296" s="97"/>
      <c r="T2296" s="86"/>
      <c r="U2296" s="86"/>
    </row>
    <row r="2297" spans="2:21" s="84" customFormat="1" ht="15.75" customHeight="1">
      <c r="B2297" s="85"/>
      <c r="M2297" s="86"/>
      <c r="P2297" s="87"/>
      <c r="Q2297" s="86"/>
      <c r="S2297" s="97"/>
      <c r="T2297" s="86"/>
      <c r="U2297" s="86"/>
    </row>
    <row r="2298" spans="2:21" s="84" customFormat="1" ht="15.75" customHeight="1">
      <c r="B2298" s="85"/>
      <c r="M2298" s="86"/>
      <c r="P2298" s="87"/>
      <c r="Q2298" s="86"/>
      <c r="S2298" s="97"/>
      <c r="T2298" s="86"/>
      <c r="U2298" s="86"/>
    </row>
    <row r="2299" spans="2:21" s="84" customFormat="1" ht="15.75" customHeight="1">
      <c r="B2299" s="85"/>
      <c r="M2299" s="86"/>
      <c r="P2299" s="87"/>
      <c r="Q2299" s="86"/>
      <c r="S2299" s="97"/>
      <c r="T2299" s="86"/>
      <c r="U2299" s="86"/>
    </row>
    <row r="2300" spans="2:21" s="84" customFormat="1" ht="15.75" customHeight="1">
      <c r="B2300" s="85"/>
      <c r="M2300" s="86"/>
      <c r="P2300" s="87"/>
      <c r="Q2300" s="86"/>
      <c r="S2300" s="97"/>
      <c r="T2300" s="86"/>
      <c r="U2300" s="86"/>
    </row>
    <row r="2301" spans="2:21" s="84" customFormat="1" ht="15.75" customHeight="1">
      <c r="B2301" s="85"/>
      <c r="M2301" s="86"/>
      <c r="P2301" s="87"/>
      <c r="Q2301" s="86"/>
      <c r="S2301" s="97"/>
      <c r="T2301" s="86"/>
      <c r="U2301" s="86"/>
    </row>
    <row r="2302" spans="2:21" s="84" customFormat="1" ht="15.75" customHeight="1">
      <c r="B2302" s="85"/>
      <c r="M2302" s="86"/>
      <c r="P2302" s="87"/>
      <c r="Q2302" s="86"/>
      <c r="S2302" s="97"/>
      <c r="T2302" s="86"/>
      <c r="U2302" s="86"/>
    </row>
    <row r="2303" spans="2:21" s="84" customFormat="1" ht="15.75" customHeight="1">
      <c r="B2303" s="85"/>
      <c r="M2303" s="86"/>
      <c r="P2303" s="87"/>
      <c r="Q2303" s="86"/>
      <c r="S2303" s="97"/>
      <c r="T2303" s="86"/>
      <c r="U2303" s="86"/>
    </row>
    <row r="2304" spans="2:21" s="84" customFormat="1" ht="15.75" customHeight="1">
      <c r="B2304" s="85"/>
      <c r="M2304" s="86"/>
      <c r="P2304" s="87"/>
      <c r="Q2304" s="86"/>
      <c r="S2304" s="97"/>
      <c r="T2304" s="86"/>
      <c r="U2304" s="86"/>
    </row>
    <row r="2305" spans="2:21" s="84" customFormat="1" ht="15.75" customHeight="1">
      <c r="B2305" s="85"/>
      <c r="M2305" s="86"/>
      <c r="P2305" s="87"/>
      <c r="Q2305" s="86"/>
      <c r="S2305" s="97"/>
      <c r="T2305" s="86"/>
      <c r="U2305" s="86"/>
    </row>
    <row r="2306" spans="2:21" s="84" customFormat="1" ht="15.75" customHeight="1">
      <c r="B2306" s="85"/>
      <c r="M2306" s="86"/>
      <c r="P2306" s="87"/>
      <c r="Q2306" s="86"/>
      <c r="S2306" s="97"/>
      <c r="T2306" s="86"/>
      <c r="U2306" s="86"/>
    </row>
    <row r="2307" spans="2:21" s="84" customFormat="1" ht="15.75" customHeight="1">
      <c r="B2307" s="85"/>
      <c r="M2307" s="86"/>
      <c r="P2307" s="87"/>
      <c r="Q2307" s="86"/>
      <c r="S2307" s="97"/>
      <c r="T2307" s="86"/>
      <c r="U2307" s="86"/>
    </row>
    <row r="2308" spans="2:21" s="84" customFormat="1" ht="15.75" customHeight="1">
      <c r="B2308" s="85"/>
      <c r="M2308" s="86"/>
      <c r="P2308" s="87"/>
      <c r="Q2308" s="86"/>
      <c r="S2308" s="97"/>
      <c r="T2308" s="86"/>
      <c r="U2308" s="86"/>
    </row>
    <row r="2309" spans="2:21" s="84" customFormat="1" ht="15.75" customHeight="1">
      <c r="B2309" s="85"/>
      <c r="M2309" s="86"/>
      <c r="P2309" s="87"/>
      <c r="Q2309" s="86"/>
      <c r="S2309" s="97"/>
      <c r="T2309" s="86"/>
      <c r="U2309" s="86"/>
    </row>
    <row r="2310" spans="2:21" s="84" customFormat="1" ht="15.75" customHeight="1">
      <c r="B2310" s="85"/>
      <c r="M2310" s="86"/>
      <c r="P2310" s="87"/>
      <c r="Q2310" s="86"/>
      <c r="S2310" s="97"/>
      <c r="T2310" s="86"/>
      <c r="U2310" s="86"/>
    </row>
    <row r="2311" spans="2:21" s="84" customFormat="1" ht="15.75" customHeight="1">
      <c r="B2311" s="85"/>
      <c r="M2311" s="86"/>
      <c r="P2311" s="87"/>
      <c r="Q2311" s="86"/>
      <c r="S2311" s="97"/>
      <c r="T2311" s="86"/>
      <c r="U2311" s="86"/>
    </row>
    <row r="2312" spans="2:21" s="84" customFormat="1" ht="15.75" customHeight="1">
      <c r="B2312" s="85"/>
      <c r="M2312" s="86"/>
      <c r="P2312" s="87"/>
      <c r="Q2312" s="86"/>
      <c r="S2312" s="97"/>
      <c r="T2312" s="86"/>
      <c r="U2312" s="86"/>
    </row>
    <row r="2313" spans="2:21" s="84" customFormat="1" ht="15.75" customHeight="1">
      <c r="B2313" s="85"/>
      <c r="M2313" s="86"/>
      <c r="P2313" s="87"/>
      <c r="Q2313" s="86"/>
      <c r="S2313" s="97"/>
      <c r="T2313" s="86"/>
      <c r="U2313" s="86"/>
    </row>
    <row r="2314" spans="2:21" s="84" customFormat="1" ht="15.75" customHeight="1">
      <c r="B2314" s="85"/>
      <c r="M2314" s="86"/>
      <c r="P2314" s="87"/>
      <c r="Q2314" s="86"/>
      <c r="S2314" s="97"/>
      <c r="T2314" s="86"/>
      <c r="U2314" s="86"/>
    </row>
    <row r="2315" spans="2:21" s="84" customFormat="1" ht="15.75" customHeight="1">
      <c r="B2315" s="85"/>
      <c r="M2315" s="86"/>
      <c r="P2315" s="87"/>
      <c r="Q2315" s="86"/>
      <c r="S2315" s="97"/>
      <c r="T2315" s="86"/>
      <c r="U2315" s="86"/>
    </row>
    <row r="2316" spans="2:21" s="84" customFormat="1" ht="15.75" customHeight="1">
      <c r="B2316" s="85"/>
      <c r="M2316" s="86"/>
      <c r="P2316" s="87"/>
      <c r="Q2316" s="86"/>
      <c r="S2316" s="97"/>
      <c r="T2316" s="86"/>
      <c r="U2316" s="86"/>
    </row>
    <row r="2317" spans="2:21" s="84" customFormat="1" ht="15.75" customHeight="1">
      <c r="B2317" s="85"/>
      <c r="M2317" s="86"/>
      <c r="P2317" s="87"/>
      <c r="Q2317" s="86"/>
      <c r="S2317" s="97"/>
      <c r="T2317" s="86"/>
      <c r="U2317" s="86"/>
    </row>
    <row r="2318" spans="2:21" s="84" customFormat="1" ht="15.75" customHeight="1">
      <c r="B2318" s="85"/>
      <c r="M2318" s="86"/>
      <c r="P2318" s="87"/>
      <c r="Q2318" s="86"/>
      <c r="S2318" s="97"/>
      <c r="T2318" s="86"/>
      <c r="U2318" s="86"/>
    </row>
    <row r="2319" spans="2:21" s="84" customFormat="1" ht="15.75" customHeight="1">
      <c r="B2319" s="85"/>
      <c r="M2319" s="86"/>
      <c r="P2319" s="87"/>
      <c r="Q2319" s="86"/>
      <c r="S2319" s="97"/>
      <c r="T2319" s="86"/>
      <c r="U2319" s="86"/>
    </row>
    <row r="2320" spans="2:21" s="84" customFormat="1" ht="15.75" customHeight="1">
      <c r="B2320" s="85"/>
      <c r="M2320" s="86"/>
      <c r="P2320" s="87"/>
      <c r="Q2320" s="86"/>
      <c r="S2320" s="97"/>
      <c r="T2320" s="86"/>
      <c r="U2320" s="86"/>
    </row>
    <row r="2321" spans="2:21" s="84" customFormat="1" ht="15.75" customHeight="1">
      <c r="B2321" s="85"/>
      <c r="M2321" s="86"/>
      <c r="P2321" s="87"/>
      <c r="Q2321" s="86"/>
      <c r="S2321" s="97"/>
      <c r="T2321" s="86"/>
      <c r="U2321" s="86"/>
    </row>
    <row r="2322" spans="2:21" s="84" customFormat="1" ht="15.75" customHeight="1">
      <c r="B2322" s="85"/>
      <c r="M2322" s="86"/>
      <c r="P2322" s="87"/>
      <c r="Q2322" s="86"/>
      <c r="S2322" s="97"/>
      <c r="T2322" s="86"/>
      <c r="U2322" s="86"/>
    </row>
    <row r="2323" spans="2:21" s="84" customFormat="1" ht="15.75" customHeight="1">
      <c r="B2323" s="85"/>
      <c r="M2323" s="86"/>
      <c r="P2323" s="87"/>
      <c r="Q2323" s="86"/>
      <c r="S2323" s="97"/>
      <c r="T2323" s="86"/>
      <c r="U2323" s="86"/>
    </row>
    <row r="2324" spans="2:21" s="84" customFormat="1" ht="15.75" customHeight="1">
      <c r="B2324" s="85"/>
      <c r="M2324" s="86"/>
      <c r="P2324" s="87"/>
      <c r="Q2324" s="86"/>
      <c r="S2324" s="97"/>
      <c r="T2324" s="86"/>
      <c r="U2324" s="86"/>
    </row>
    <row r="2325" spans="2:21" s="84" customFormat="1" ht="15.75" customHeight="1">
      <c r="B2325" s="85"/>
      <c r="M2325" s="86"/>
      <c r="P2325" s="87"/>
      <c r="Q2325" s="86"/>
      <c r="S2325" s="97"/>
      <c r="T2325" s="86"/>
      <c r="U2325" s="86"/>
    </row>
    <row r="2326" spans="2:21" s="84" customFormat="1" ht="15.75" customHeight="1">
      <c r="B2326" s="85"/>
      <c r="M2326" s="86"/>
      <c r="P2326" s="87"/>
      <c r="Q2326" s="86"/>
      <c r="S2326" s="97"/>
      <c r="T2326" s="86"/>
      <c r="U2326" s="86"/>
    </row>
    <row r="2327" spans="2:21" s="84" customFormat="1" ht="15.75" customHeight="1">
      <c r="B2327" s="85"/>
      <c r="M2327" s="86"/>
      <c r="P2327" s="87"/>
      <c r="Q2327" s="86"/>
      <c r="S2327" s="97"/>
      <c r="T2327" s="86"/>
      <c r="U2327" s="86"/>
    </row>
    <row r="2328" spans="2:21" s="84" customFormat="1" ht="15.75" customHeight="1">
      <c r="B2328" s="85"/>
      <c r="M2328" s="86"/>
      <c r="P2328" s="87"/>
      <c r="Q2328" s="86"/>
      <c r="S2328" s="97"/>
      <c r="T2328" s="86"/>
      <c r="U2328" s="86"/>
    </row>
    <row r="2329" spans="2:21" s="84" customFormat="1" ht="15.75" customHeight="1">
      <c r="B2329" s="85"/>
      <c r="M2329" s="86"/>
      <c r="P2329" s="87"/>
      <c r="Q2329" s="86"/>
      <c r="S2329" s="97"/>
      <c r="T2329" s="86"/>
      <c r="U2329" s="86"/>
    </row>
    <row r="2330" spans="2:21" s="84" customFormat="1" ht="15.75" customHeight="1">
      <c r="B2330" s="85"/>
      <c r="M2330" s="86"/>
      <c r="P2330" s="87"/>
      <c r="Q2330" s="86"/>
      <c r="S2330" s="97"/>
      <c r="T2330" s="86"/>
      <c r="U2330" s="86"/>
    </row>
    <row r="2331" spans="2:21" s="84" customFormat="1" ht="15.75" customHeight="1">
      <c r="B2331" s="85"/>
      <c r="M2331" s="86"/>
      <c r="P2331" s="87"/>
      <c r="Q2331" s="86"/>
      <c r="S2331" s="97"/>
      <c r="T2331" s="86"/>
      <c r="U2331" s="86"/>
    </row>
    <row r="2332" spans="2:21" s="84" customFormat="1" ht="15.75" customHeight="1">
      <c r="B2332" s="85"/>
      <c r="M2332" s="86"/>
      <c r="P2332" s="87"/>
      <c r="Q2332" s="86"/>
      <c r="S2332" s="97"/>
      <c r="T2332" s="86"/>
      <c r="U2332" s="86"/>
    </row>
    <row r="2333" spans="2:21" s="84" customFormat="1" ht="15.75" customHeight="1">
      <c r="B2333" s="85"/>
      <c r="M2333" s="86"/>
      <c r="P2333" s="87"/>
      <c r="Q2333" s="86"/>
      <c r="S2333" s="97"/>
      <c r="T2333" s="86"/>
      <c r="U2333" s="86"/>
    </row>
    <row r="2334" spans="2:21" s="84" customFormat="1" ht="15.75" customHeight="1">
      <c r="B2334" s="85"/>
      <c r="M2334" s="86"/>
      <c r="P2334" s="87"/>
      <c r="Q2334" s="86"/>
      <c r="S2334" s="97"/>
      <c r="T2334" s="86"/>
      <c r="U2334" s="86"/>
    </row>
    <row r="2335" spans="2:21" s="84" customFormat="1" ht="15.75" customHeight="1">
      <c r="B2335" s="85"/>
      <c r="M2335" s="86"/>
      <c r="P2335" s="87"/>
      <c r="Q2335" s="86"/>
      <c r="S2335" s="97"/>
      <c r="T2335" s="86"/>
      <c r="U2335" s="86"/>
    </row>
    <row r="2336" spans="2:21" s="84" customFormat="1" ht="15.75" customHeight="1">
      <c r="B2336" s="85"/>
      <c r="M2336" s="86"/>
      <c r="P2336" s="87"/>
      <c r="Q2336" s="86"/>
      <c r="S2336" s="97"/>
      <c r="T2336" s="86"/>
      <c r="U2336" s="86"/>
    </row>
    <row r="2337" spans="2:21" s="84" customFormat="1" ht="15.75" customHeight="1">
      <c r="B2337" s="85"/>
      <c r="M2337" s="86"/>
      <c r="P2337" s="87"/>
      <c r="Q2337" s="86"/>
      <c r="S2337" s="97"/>
      <c r="T2337" s="86"/>
      <c r="U2337" s="86"/>
    </row>
    <row r="2338" spans="2:21" s="84" customFormat="1" ht="15.75" customHeight="1">
      <c r="B2338" s="85"/>
      <c r="M2338" s="86"/>
      <c r="P2338" s="87"/>
      <c r="Q2338" s="86"/>
      <c r="S2338" s="97"/>
      <c r="T2338" s="86"/>
      <c r="U2338" s="86"/>
    </row>
    <row r="2339" spans="2:21" s="84" customFormat="1" ht="15.75" customHeight="1">
      <c r="B2339" s="85"/>
      <c r="M2339" s="86"/>
      <c r="P2339" s="87"/>
      <c r="Q2339" s="86"/>
      <c r="S2339" s="97"/>
      <c r="T2339" s="86"/>
      <c r="U2339" s="86"/>
    </row>
    <row r="2340" spans="2:21" s="84" customFormat="1" ht="15.75" customHeight="1">
      <c r="B2340" s="85"/>
      <c r="M2340" s="86"/>
      <c r="P2340" s="87"/>
      <c r="Q2340" s="86"/>
      <c r="S2340" s="97"/>
      <c r="T2340" s="86"/>
      <c r="U2340" s="86"/>
    </row>
    <row r="2341" spans="2:21" s="84" customFormat="1" ht="15.75" customHeight="1">
      <c r="B2341" s="85"/>
      <c r="M2341" s="86"/>
      <c r="P2341" s="87"/>
      <c r="Q2341" s="86"/>
      <c r="S2341" s="97"/>
      <c r="T2341" s="86"/>
      <c r="U2341" s="86"/>
    </row>
    <row r="2342" spans="2:21" s="84" customFormat="1" ht="15.75" customHeight="1">
      <c r="B2342" s="85"/>
      <c r="M2342" s="86"/>
      <c r="P2342" s="87"/>
      <c r="Q2342" s="86"/>
      <c r="S2342" s="97"/>
      <c r="T2342" s="86"/>
      <c r="U2342" s="86"/>
    </row>
    <row r="2343" spans="2:21" s="84" customFormat="1" ht="15.75" customHeight="1">
      <c r="B2343" s="85"/>
      <c r="M2343" s="86"/>
      <c r="P2343" s="87"/>
      <c r="Q2343" s="86"/>
      <c r="S2343" s="97"/>
      <c r="T2343" s="86"/>
      <c r="U2343" s="86"/>
    </row>
    <row r="2344" spans="2:21" s="84" customFormat="1" ht="15.75" customHeight="1">
      <c r="B2344" s="85"/>
      <c r="M2344" s="86"/>
      <c r="P2344" s="87"/>
      <c r="Q2344" s="86"/>
      <c r="S2344" s="97"/>
      <c r="T2344" s="86"/>
      <c r="U2344" s="86"/>
    </row>
    <row r="2345" spans="2:21" s="84" customFormat="1" ht="15.75" customHeight="1">
      <c r="B2345" s="85"/>
      <c r="M2345" s="86"/>
      <c r="P2345" s="87"/>
      <c r="Q2345" s="86"/>
      <c r="S2345" s="97"/>
      <c r="T2345" s="86"/>
      <c r="U2345" s="86"/>
    </row>
    <row r="2346" spans="2:21" s="84" customFormat="1" ht="15.75" customHeight="1">
      <c r="B2346" s="85"/>
      <c r="M2346" s="86"/>
      <c r="P2346" s="87"/>
      <c r="Q2346" s="86"/>
      <c r="S2346" s="97"/>
      <c r="T2346" s="86"/>
      <c r="U2346" s="86"/>
    </row>
    <row r="2347" spans="2:21" s="84" customFormat="1" ht="15.75" customHeight="1">
      <c r="B2347" s="85"/>
      <c r="M2347" s="86"/>
      <c r="P2347" s="87"/>
      <c r="Q2347" s="86"/>
      <c r="S2347" s="97"/>
      <c r="T2347" s="86"/>
      <c r="U2347" s="86"/>
    </row>
    <row r="2348" spans="2:21" s="84" customFormat="1" ht="15.75" customHeight="1">
      <c r="B2348" s="85"/>
      <c r="M2348" s="86"/>
      <c r="P2348" s="87"/>
      <c r="Q2348" s="86"/>
      <c r="S2348" s="97"/>
      <c r="T2348" s="86"/>
      <c r="U2348" s="86"/>
    </row>
    <row r="2349" spans="2:21" s="84" customFormat="1" ht="15.75" customHeight="1">
      <c r="B2349" s="85"/>
      <c r="M2349" s="86"/>
      <c r="P2349" s="87"/>
      <c r="Q2349" s="86"/>
      <c r="S2349" s="97"/>
      <c r="T2349" s="86"/>
      <c r="U2349" s="86"/>
    </row>
    <row r="2350" spans="2:21" s="84" customFormat="1" ht="15.75" customHeight="1">
      <c r="B2350" s="85"/>
      <c r="M2350" s="86"/>
      <c r="P2350" s="87"/>
      <c r="Q2350" s="86"/>
      <c r="S2350" s="97"/>
      <c r="T2350" s="86"/>
      <c r="U2350" s="86"/>
    </row>
    <row r="2351" spans="2:21" s="84" customFormat="1" ht="15.75" customHeight="1">
      <c r="B2351" s="85"/>
      <c r="M2351" s="86"/>
      <c r="P2351" s="87"/>
      <c r="Q2351" s="86"/>
      <c r="S2351" s="97"/>
      <c r="T2351" s="86"/>
      <c r="U2351" s="86"/>
    </row>
    <row r="2352" spans="2:21" s="84" customFormat="1" ht="15.75" customHeight="1">
      <c r="B2352" s="85"/>
      <c r="M2352" s="86"/>
      <c r="P2352" s="87"/>
      <c r="Q2352" s="86"/>
      <c r="S2352" s="97"/>
      <c r="T2352" s="86"/>
      <c r="U2352" s="86"/>
    </row>
    <row r="2353" spans="2:21" s="84" customFormat="1" ht="15.75" customHeight="1">
      <c r="B2353" s="85"/>
      <c r="M2353" s="86"/>
      <c r="P2353" s="87"/>
      <c r="Q2353" s="86"/>
      <c r="S2353" s="97"/>
      <c r="T2353" s="86"/>
      <c r="U2353" s="86"/>
    </row>
    <row r="2354" spans="2:21" s="84" customFormat="1" ht="15.75" customHeight="1">
      <c r="B2354" s="85"/>
      <c r="M2354" s="86"/>
      <c r="P2354" s="87"/>
      <c r="Q2354" s="86"/>
      <c r="S2354" s="97"/>
      <c r="T2354" s="86"/>
      <c r="U2354" s="86"/>
    </row>
    <row r="2355" spans="2:21" s="84" customFormat="1" ht="15.75" customHeight="1">
      <c r="B2355" s="85"/>
      <c r="M2355" s="86"/>
      <c r="P2355" s="87"/>
      <c r="Q2355" s="86"/>
      <c r="S2355" s="97"/>
      <c r="T2355" s="86"/>
      <c r="U2355" s="86"/>
    </row>
    <row r="2356" spans="2:21" s="84" customFormat="1" ht="15.75" customHeight="1">
      <c r="B2356" s="85"/>
      <c r="M2356" s="86"/>
      <c r="P2356" s="87"/>
      <c r="Q2356" s="86"/>
      <c r="S2356" s="97"/>
      <c r="T2356" s="86"/>
      <c r="U2356" s="86"/>
    </row>
    <row r="2357" spans="2:21" s="84" customFormat="1" ht="15.75" customHeight="1">
      <c r="B2357" s="85"/>
      <c r="M2357" s="86"/>
      <c r="P2357" s="87"/>
      <c r="Q2357" s="86"/>
      <c r="S2357" s="97"/>
      <c r="T2357" s="86"/>
      <c r="U2357" s="86"/>
    </row>
    <row r="2358" spans="2:21" s="84" customFormat="1" ht="15.75" customHeight="1">
      <c r="B2358" s="85"/>
      <c r="M2358" s="86"/>
      <c r="P2358" s="87"/>
      <c r="Q2358" s="86"/>
      <c r="S2358" s="97"/>
      <c r="T2358" s="86"/>
      <c r="U2358" s="86"/>
    </row>
    <row r="2359" spans="2:21" s="84" customFormat="1" ht="15.75" customHeight="1">
      <c r="B2359" s="85"/>
      <c r="M2359" s="86"/>
      <c r="P2359" s="87"/>
      <c r="Q2359" s="86"/>
      <c r="S2359" s="97"/>
      <c r="T2359" s="86"/>
      <c r="U2359" s="86"/>
    </row>
    <row r="2360" spans="2:21" s="84" customFormat="1" ht="15.75" customHeight="1">
      <c r="B2360" s="85"/>
      <c r="M2360" s="86"/>
      <c r="P2360" s="87"/>
      <c r="Q2360" s="86"/>
      <c r="S2360" s="97"/>
      <c r="T2360" s="86"/>
      <c r="U2360" s="86"/>
    </row>
    <row r="2361" spans="2:21" s="84" customFormat="1" ht="15.75" customHeight="1">
      <c r="B2361" s="85"/>
      <c r="M2361" s="86"/>
      <c r="P2361" s="87"/>
      <c r="Q2361" s="86"/>
      <c r="S2361" s="97"/>
      <c r="T2361" s="86"/>
      <c r="U2361" s="86"/>
    </row>
    <row r="2362" spans="2:21" s="84" customFormat="1" ht="15.75" customHeight="1">
      <c r="B2362" s="85"/>
      <c r="M2362" s="86"/>
      <c r="P2362" s="87"/>
      <c r="Q2362" s="86"/>
      <c r="S2362" s="97"/>
      <c r="T2362" s="86"/>
      <c r="U2362" s="86"/>
    </row>
    <row r="2363" spans="2:21" s="84" customFormat="1" ht="15.75" customHeight="1">
      <c r="B2363" s="85"/>
      <c r="M2363" s="86"/>
      <c r="P2363" s="87"/>
      <c r="Q2363" s="86"/>
      <c r="S2363" s="97"/>
      <c r="T2363" s="86"/>
      <c r="U2363" s="86"/>
    </row>
    <row r="2364" spans="2:21" s="84" customFormat="1" ht="15.75" customHeight="1">
      <c r="B2364" s="85"/>
      <c r="M2364" s="86"/>
      <c r="P2364" s="87"/>
      <c r="Q2364" s="86"/>
      <c r="S2364" s="97"/>
      <c r="T2364" s="86"/>
      <c r="U2364" s="86"/>
    </row>
    <row r="2365" spans="2:21" s="84" customFormat="1" ht="15.75" customHeight="1">
      <c r="B2365" s="85"/>
      <c r="M2365" s="86"/>
      <c r="P2365" s="87"/>
      <c r="Q2365" s="86"/>
      <c r="S2365" s="97"/>
      <c r="T2365" s="86"/>
      <c r="U2365" s="86"/>
    </row>
    <row r="2366" spans="2:21" s="84" customFormat="1" ht="15.75" customHeight="1">
      <c r="B2366" s="85"/>
      <c r="M2366" s="86"/>
      <c r="P2366" s="87"/>
      <c r="Q2366" s="86"/>
      <c r="S2366" s="97"/>
      <c r="T2366" s="86"/>
      <c r="U2366" s="86"/>
    </row>
    <row r="2367" spans="2:21" s="84" customFormat="1" ht="15.75" customHeight="1">
      <c r="B2367" s="85"/>
      <c r="M2367" s="86"/>
      <c r="P2367" s="87"/>
      <c r="Q2367" s="86"/>
      <c r="S2367" s="97"/>
      <c r="T2367" s="86"/>
      <c r="U2367" s="86"/>
    </row>
    <row r="2368" spans="2:21" s="84" customFormat="1" ht="15.75" customHeight="1">
      <c r="B2368" s="85"/>
      <c r="M2368" s="86"/>
      <c r="P2368" s="87"/>
      <c r="Q2368" s="86"/>
      <c r="S2368" s="97"/>
      <c r="T2368" s="86"/>
      <c r="U2368" s="86"/>
    </row>
    <row r="2369" spans="2:21" s="84" customFormat="1" ht="15.75" customHeight="1">
      <c r="B2369" s="85"/>
      <c r="M2369" s="86"/>
      <c r="P2369" s="87"/>
      <c r="Q2369" s="86"/>
      <c r="S2369" s="97"/>
      <c r="T2369" s="86"/>
      <c r="U2369" s="86"/>
    </row>
    <row r="2370" spans="2:21" s="84" customFormat="1" ht="15.75" customHeight="1">
      <c r="B2370" s="85"/>
      <c r="M2370" s="86"/>
      <c r="P2370" s="87"/>
      <c r="Q2370" s="86"/>
      <c r="S2370" s="97"/>
      <c r="T2370" s="86"/>
      <c r="U2370" s="86"/>
    </row>
    <row r="2371" spans="2:21" s="84" customFormat="1" ht="15.75" customHeight="1">
      <c r="B2371" s="85"/>
      <c r="M2371" s="86"/>
      <c r="P2371" s="87"/>
      <c r="Q2371" s="86"/>
      <c r="S2371" s="97"/>
      <c r="T2371" s="86"/>
      <c r="U2371" s="86"/>
    </row>
    <row r="2372" spans="2:21" s="84" customFormat="1" ht="15.75" customHeight="1">
      <c r="B2372" s="85"/>
      <c r="M2372" s="86"/>
      <c r="P2372" s="87"/>
      <c r="Q2372" s="86"/>
      <c r="S2372" s="97"/>
      <c r="T2372" s="86"/>
      <c r="U2372" s="86"/>
    </row>
    <row r="2373" spans="2:21" s="84" customFormat="1" ht="15.75" customHeight="1">
      <c r="B2373" s="85"/>
      <c r="M2373" s="86"/>
      <c r="P2373" s="87"/>
      <c r="Q2373" s="86"/>
      <c r="S2373" s="97"/>
      <c r="T2373" s="86"/>
      <c r="U2373" s="86"/>
    </row>
    <row r="2374" spans="2:21" s="84" customFormat="1" ht="15.75" customHeight="1">
      <c r="B2374" s="85"/>
      <c r="M2374" s="86"/>
      <c r="P2374" s="87"/>
      <c r="Q2374" s="86"/>
      <c r="S2374" s="97"/>
      <c r="T2374" s="86"/>
      <c r="U2374" s="86"/>
    </row>
    <row r="2375" spans="2:21" s="84" customFormat="1" ht="15.75" customHeight="1">
      <c r="B2375" s="85"/>
      <c r="M2375" s="86"/>
      <c r="P2375" s="87"/>
      <c r="Q2375" s="86"/>
      <c r="S2375" s="97"/>
      <c r="T2375" s="86"/>
      <c r="U2375" s="86"/>
    </row>
    <row r="2376" spans="2:21" s="84" customFormat="1" ht="15.75" customHeight="1">
      <c r="B2376" s="85"/>
      <c r="M2376" s="86"/>
      <c r="P2376" s="87"/>
      <c r="Q2376" s="86"/>
      <c r="S2376" s="97"/>
      <c r="T2376" s="86"/>
      <c r="U2376" s="86"/>
    </row>
    <row r="2377" spans="2:21" s="84" customFormat="1" ht="15.75" customHeight="1">
      <c r="B2377" s="85"/>
      <c r="M2377" s="86"/>
      <c r="P2377" s="87"/>
      <c r="Q2377" s="86"/>
      <c r="S2377" s="97"/>
      <c r="T2377" s="86"/>
      <c r="U2377" s="86"/>
    </row>
    <row r="2378" spans="2:21" s="84" customFormat="1" ht="15.75" customHeight="1">
      <c r="B2378" s="85"/>
      <c r="M2378" s="86"/>
      <c r="P2378" s="87"/>
      <c r="Q2378" s="86"/>
      <c r="S2378" s="97"/>
      <c r="T2378" s="86"/>
      <c r="U2378" s="86"/>
    </row>
    <row r="2379" spans="2:21" s="84" customFormat="1" ht="15.75" customHeight="1">
      <c r="B2379" s="85"/>
      <c r="M2379" s="86"/>
      <c r="P2379" s="87"/>
      <c r="Q2379" s="86"/>
      <c r="S2379" s="97"/>
      <c r="T2379" s="86"/>
      <c r="U2379" s="86"/>
    </row>
    <row r="2380" spans="2:21" s="84" customFormat="1" ht="15.75" customHeight="1">
      <c r="B2380" s="85"/>
      <c r="M2380" s="86"/>
      <c r="P2380" s="87"/>
      <c r="Q2380" s="86"/>
      <c r="S2380" s="97"/>
      <c r="T2380" s="86"/>
      <c r="U2380" s="86"/>
    </row>
    <row r="2381" spans="2:21" s="84" customFormat="1" ht="15.75" customHeight="1">
      <c r="B2381" s="85"/>
      <c r="M2381" s="86"/>
      <c r="P2381" s="87"/>
      <c r="Q2381" s="86"/>
      <c r="S2381" s="97"/>
      <c r="T2381" s="86"/>
      <c r="U2381" s="86"/>
    </row>
    <row r="2382" spans="2:21" s="84" customFormat="1" ht="15.75" customHeight="1">
      <c r="B2382" s="85"/>
      <c r="M2382" s="86"/>
      <c r="P2382" s="87"/>
      <c r="Q2382" s="86"/>
      <c r="S2382" s="97"/>
      <c r="T2382" s="86"/>
      <c r="U2382" s="86"/>
    </row>
    <row r="2383" spans="2:21" s="84" customFormat="1" ht="15.75" customHeight="1">
      <c r="B2383" s="85"/>
      <c r="M2383" s="86"/>
      <c r="P2383" s="87"/>
      <c r="Q2383" s="86"/>
      <c r="S2383" s="97"/>
      <c r="T2383" s="86"/>
      <c r="U2383" s="86"/>
    </row>
    <row r="2384" spans="2:21" s="84" customFormat="1" ht="15.75" customHeight="1">
      <c r="B2384" s="85"/>
      <c r="M2384" s="86"/>
      <c r="P2384" s="87"/>
      <c r="Q2384" s="86"/>
      <c r="S2384" s="97"/>
      <c r="T2384" s="86"/>
      <c r="U2384" s="86"/>
    </row>
    <row r="2385" spans="2:21" s="84" customFormat="1" ht="15.75" customHeight="1">
      <c r="B2385" s="85"/>
      <c r="M2385" s="86"/>
      <c r="P2385" s="87"/>
      <c r="Q2385" s="86"/>
      <c r="S2385" s="97"/>
      <c r="T2385" s="86"/>
      <c r="U2385" s="86"/>
    </row>
    <row r="2386" spans="2:21" s="84" customFormat="1" ht="15.75" customHeight="1">
      <c r="B2386" s="85"/>
      <c r="M2386" s="86"/>
      <c r="P2386" s="87"/>
      <c r="Q2386" s="86"/>
      <c r="S2386" s="97"/>
      <c r="T2386" s="86"/>
      <c r="U2386" s="86"/>
    </row>
    <row r="2387" spans="2:21" s="84" customFormat="1" ht="15.75" customHeight="1">
      <c r="B2387" s="85"/>
      <c r="M2387" s="86"/>
      <c r="P2387" s="87"/>
      <c r="Q2387" s="86"/>
      <c r="S2387" s="97"/>
      <c r="T2387" s="86"/>
      <c r="U2387" s="86"/>
    </row>
    <row r="2388" spans="2:21" s="84" customFormat="1" ht="15.75" customHeight="1">
      <c r="B2388" s="85"/>
      <c r="M2388" s="86"/>
      <c r="P2388" s="87"/>
      <c r="Q2388" s="86"/>
      <c r="S2388" s="97"/>
      <c r="T2388" s="86"/>
      <c r="U2388" s="86"/>
    </row>
    <row r="2389" spans="2:21" s="84" customFormat="1" ht="15.75" customHeight="1">
      <c r="B2389" s="85"/>
      <c r="M2389" s="86"/>
      <c r="P2389" s="87"/>
      <c r="Q2389" s="86"/>
      <c r="S2389" s="97"/>
      <c r="T2389" s="86"/>
      <c r="U2389" s="86"/>
    </row>
    <row r="2390" spans="2:21" s="84" customFormat="1" ht="15.75" customHeight="1">
      <c r="B2390" s="85"/>
      <c r="M2390" s="86"/>
      <c r="P2390" s="87"/>
      <c r="Q2390" s="86"/>
      <c r="S2390" s="97"/>
      <c r="T2390" s="86"/>
      <c r="U2390" s="86"/>
    </row>
    <row r="2391" spans="2:21" s="84" customFormat="1" ht="15.75" customHeight="1">
      <c r="B2391" s="85"/>
      <c r="M2391" s="86"/>
      <c r="P2391" s="87"/>
      <c r="Q2391" s="86"/>
      <c r="S2391" s="97"/>
      <c r="T2391" s="86"/>
      <c r="U2391" s="86"/>
    </row>
    <row r="2392" spans="2:21" s="84" customFormat="1" ht="15.75" customHeight="1">
      <c r="B2392" s="85"/>
      <c r="M2392" s="86"/>
      <c r="P2392" s="87"/>
      <c r="Q2392" s="86"/>
      <c r="S2392" s="97"/>
      <c r="T2392" s="86"/>
      <c r="U2392" s="86"/>
    </row>
    <row r="2393" spans="2:21" s="84" customFormat="1" ht="15.75" customHeight="1">
      <c r="B2393" s="85"/>
      <c r="M2393" s="86"/>
      <c r="P2393" s="87"/>
      <c r="Q2393" s="86"/>
      <c r="S2393" s="97"/>
      <c r="T2393" s="86"/>
      <c r="U2393" s="86"/>
    </row>
    <row r="2394" spans="2:21" s="84" customFormat="1" ht="15.75" customHeight="1">
      <c r="B2394" s="85"/>
      <c r="M2394" s="86"/>
      <c r="P2394" s="87"/>
      <c r="Q2394" s="86"/>
      <c r="S2394" s="97"/>
      <c r="T2394" s="86"/>
      <c r="U2394" s="86"/>
    </row>
    <row r="2395" spans="2:21" s="84" customFormat="1" ht="15.75" customHeight="1">
      <c r="B2395" s="85"/>
      <c r="M2395" s="86"/>
      <c r="P2395" s="87"/>
      <c r="Q2395" s="86"/>
      <c r="S2395" s="97"/>
      <c r="T2395" s="86"/>
      <c r="U2395" s="86"/>
    </row>
    <row r="2396" spans="2:21" s="84" customFormat="1" ht="15.75" customHeight="1">
      <c r="B2396" s="85"/>
      <c r="M2396" s="86"/>
      <c r="P2396" s="87"/>
      <c r="Q2396" s="86"/>
      <c r="S2396" s="97"/>
      <c r="T2396" s="86"/>
      <c r="U2396" s="86"/>
    </row>
    <row r="2397" spans="2:21" s="84" customFormat="1" ht="15.75" customHeight="1">
      <c r="B2397" s="85"/>
      <c r="M2397" s="86"/>
      <c r="P2397" s="87"/>
      <c r="Q2397" s="86"/>
      <c r="S2397" s="97"/>
      <c r="T2397" s="86"/>
      <c r="U2397" s="86"/>
    </row>
    <row r="2398" spans="2:21" s="84" customFormat="1" ht="15.75" customHeight="1">
      <c r="B2398" s="85"/>
      <c r="M2398" s="86"/>
      <c r="P2398" s="87"/>
      <c r="Q2398" s="86"/>
      <c r="S2398" s="97"/>
      <c r="T2398" s="86"/>
      <c r="U2398" s="86"/>
    </row>
    <row r="2399" spans="2:21" s="84" customFormat="1" ht="15.75" customHeight="1">
      <c r="B2399" s="85"/>
      <c r="M2399" s="86"/>
      <c r="P2399" s="87"/>
      <c r="Q2399" s="86"/>
      <c r="S2399" s="97"/>
      <c r="T2399" s="86"/>
      <c r="U2399" s="86"/>
    </row>
    <row r="2400" spans="2:21" s="84" customFormat="1" ht="15.75" customHeight="1">
      <c r="B2400" s="85"/>
      <c r="M2400" s="86"/>
      <c r="P2400" s="87"/>
      <c r="Q2400" s="86"/>
      <c r="S2400" s="97"/>
      <c r="T2400" s="86"/>
      <c r="U2400" s="86"/>
    </row>
    <row r="2401" spans="2:21" s="84" customFormat="1" ht="15.75" customHeight="1">
      <c r="B2401" s="85"/>
      <c r="M2401" s="86"/>
      <c r="P2401" s="87"/>
      <c r="Q2401" s="86"/>
      <c r="S2401" s="97"/>
      <c r="T2401" s="86"/>
      <c r="U2401" s="86"/>
    </row>
    <row r="2402" spans="2:21" s="84" customFormat="1" ht="15.75" customHeight="1">
      <c r="B2402" s="85"/>
      <c r="M2402" s="86"/>
      <c r="P2402" s="87"/>
      <c r="Q2402" s="86"/>
      <c r="S2402" s="97"/>
      <c r="T2402" s="86"/>
      <c r="U2402" s="86"/>
    </row>
    <row r="2403" spans="2:21" s="84" customFormat="1" ht="15.75" customHeight="1">
      <c r="B2403" s="85"/>
      <c r="M2403" s="86"/>
      <c r="P2403" s="87"/>
      <c r="Q2403" s="86"/>
      <c r="S2403" s="97"/>
      <c r="T2403" s="86"/>
      <c r="U2403" s="86"/>
    </row>
    <row r="2404" spans="2:21" s="84" customFormat="1" ht="15.75" customHeight="1">
      <c r="B2404" s="85"/>
      <c r="M2404" s="86"/>
      <c r="P2404" s="87"/>
      <c r="Q2404" s="86"/>
      <c r="S2404" s="97"/>
      <c r="T2404" s="86"/>
      <c r="U2404" s="86"/>
    </row>
    <row r="2405" spans="2:21" s="84" customFormat="1" ht="15.75" customHeight="1">
      <c r="B2405" s="85"/>
      <c r="M2405" s="86"/>
      <c r="P2405" s="87"/>
      <c r="Q2405" s="86"/>
      <c r="S2405" s="97"/>
      <c r="T2405" s="86"/>
      <c r="U2405" s="86"/>
    </row>
    <row r="2406" spans="2:21" s="84" customFormat="1" ht="15.75" customHeight="1">
      <c r="B2406" s="85"/>
      <c r="M2406" s="86"/>
      <c r="P2406" s="87"/>
      <c r="Q2406" s="86"/>
      <c r="S2406" s="97"/>
      <c r="T2406" s="86"/>
      <c r="U2406" s="86"/>
    </row>
    <row r="2407" spans="2:21" s="84" customFormat="1" ht="15.75" customHeight="1">
      <c r="B2407" s="85"/>
      <c r="M2407" s="86"/>
      <c r="P2407" s="87"/>
      <c r="Q2407" s="86"/>
      <c r="S2407" s="97"/>
      <c r="T2407" s="86"/>
      <c r="U2407" s="86"/>
    </row>
    <row r="2408" spans="2:21" s="84" customFormat="1" ht="15.75" customHeight="1">
      <c r="B2408" s="85"/>
      <c r="M2408" s="86"/>
      <c r="P2408" s="87"/>
      <c r="Q2408" s="86"/>
      <c r="S2408" s="97"/>
      <c r="T2408" s="86"/>
      <c r="U2408" s="86"/>
    </row>
    <row r="2409" spans="2:21" s="84" customFormat="1" ht="15.75" customHeight="1">
      <c r="B2409" s="85"/>
      <c r="M2409" s="86"/>
      <c r="P2409" s="87"/>
      <c r="Q2409" s="86"/>
      <c r="S2409" s="97"/>
      <c r="T2409" s="86"/>
      <c r="U2409" s="86"/>
    </row>
    <row r="2410" spans="2:21" s="84" customFormat="1" ht="15.75" customHeight="1">
      <c r="B2410" s="85"/>
      <c r="M2410" s="86"/>
      <c r="P2410" s="87"/>
      <c r="Q2410" s="86"/>
      <c r="S2410" s="97"/>
      <c r="T2410" s="86"/>
      <c r="U2410" s="86"/>
    </row>
    <row r="2411" spans="2:21" s="84" customFormat="1" ht="15.75" customHeight="1">
      <c r="B2411" s="85"/>
      <c r="M2411" s="86"/>
      <c r="P2411" s="87"/>
      <c r="Q2411" s="86"/>
      <c r="S2411" s="97"/>
      <c r="T2411" s="86"/>
      <c r="U2411" s="86"/>
    </row>
    <row r="2412" spans="2:21" s="84" customFormat="1" ht="15.75" customHeight="1">
      <c r="B2412" s="85"/>
      <c r="M2412" s="86"/>
      <c r="P2412" s="87"/>
      <c r="Q2412" s="86"/>
      <c r="S2412" s="97"/>
      <c r="T2412" s="86"/>
      <c r="U2412" s="86"/>
    </row>
    <row r="2413" spans="2:21" s="84" customFormat="1" ht="15.75" customHeight="1">
      <c r="B2413" s="85"/>
      <c r="M2413" s="86"/>
      <c r="P2413" s="87"/>
      <c r="Q2413" s="86"/>
      <c r="S2413" s="97"/>
      <c r="T2413" s="86"/>
      <c r="U2413" s="86"/>
    </row>
    <row r="2414" spans="2:21" s="84" customFormat="1" ht="15.75" customHeight="1">
      <c r="B2414" s="85"/>
      <c r="M2414" s="86"/>
      <c r="P2414" s="87"/>
      <c r="Q2414" s="86"/>
      <c r="S2414" s="97"/>
      <c r="T2414" s="86"/>
      <c r="U2414" s="86"/>
    </row>
    <row r="2415" spans="2:21" s="84" customFormat="1" ht="15.75" customHeight="1">
      <c r="B2415" s="85"/>
      <c r="M2415" s="86"/>
      <c r="P2415" s="87"/>
      <c r="Q2415" s="86"/>
      <c r="S2415" s="97"/>
      <c r="T2415" s="86"/>
      <c r="U2415" s="86"/>
    </row>
    <row r="2416" spans="2:21" s="84" customFormat="1" ht="15.75" customHeight="1">
      <c r="B2416" s="85"/>
      <c r="M2416" s="86"/>
      <c r="P2416" s="87"/>
      <c r="Q2416" s="86"/>
      <c r="S2416" s="97"/>
      <c r="T2416" s="86"/>
      <c r="U2416" s="86"/>
    </row>
    <row r="2417" spans="2:21" s="84" customFormat="1" ht="15.75" customHeight="1">
      <c r="B2417" s="85"/>
      <c r="M2417" s="86"/>
      <c r="P2417" s="87"/>
      <c r="Q2417" s="86"/>
      <c r="S2417" s="97"/>
      <c r="T2417" s="86"/>
      <c r="U2417" s="86"/>
    </row>
    <row r="2418" spans="2:21" s="84" customFormat="1" ht="15.75" customHeight="1">
      <c r="B2418" s="85"/>
      <c r="M2418" s="86"/>
      <c r="P2418" s="87"/>
      <c r="Q2418" s="86"/>
      <c r="S2418" s="97"/>
      <c r="T2418" s="86"/>
      <c r="U2418" s="86"/>
    </row>
    <row r="2419" spans="2:21" s="84" customFormat="1" ht="15.75" customHeight="1">
      <c r="B2419" s="85"/>
      <c r="M2419" s="86"/>
      <c r="P2419" s="87"/>
      <c r="Q2419" s="86"/>
      <c r="S2419" s="97"/>
      <c r="T2419" s="86"/>
      <c r="U2419" s="86"/>
    </row>
    <row r="2420" spans="2:21" s="84" customFormat="1" ht="15.75" customHeight="1">
      <c r="B2420" s="85"/>
      <c r="M2420" s="86"/>
      <c r="P2420" s="87"/>
      <c r="Q2420" s="86"/>
      <c r="S2420" s="97"/>
      <c r="T2420" s="86"/>
      <c r="U2420" s="86"/>
    </row>
    <row r="2421" spans="2:21" s="84" customFormat="1" ht="15.75" customHeight="1">
      <c r="B2421" s="85"/>
      <c r="M2421" s="86"/>
      <c r="P2421" s="87"/>
      <c r="Q2421" s="86"/>
      <c r="S2421" s="97"/>
      <c r="T2421" s="86"/>
      <c r="U2421" s="86"/>
    </row>
    <row r="2422" spans="2:21" s="84" customFormat="1" ht="15.75" customHeight="1">
      <c r="B2422" s="85"/>
      <c r="M2422" s="86"/>
      <c r="P2422" s="87"/>
      <c r="Q2422" s="86"/>
      <c r="S2422" s="97"/>
      <c r="T2422" s="86"/>
      <c r="U2422" s="86"/>
    </row>
    <row r="2423" spans="2:21" s="84" customFormat="1" ht="15.75" customHeight="1">
      <c r="B2423" s="85"/>
      <c r="M2423" s="86"/>
      <c r="P2423" s="87"/>
      <c r="Q2423" s="86"/>
      <c r="S2423" s="97"/>
      <c r="T2423" s="86"/>
      <c r="U2423" s="86"/>
    </row>
    <row r="2424" spans="2:21" s="84" customFormat="1" ht="15.75" customHeight="1">
      <c r="B2424" s="85"/>
      <c r="M2424" s="86"/>
      <c r="P2424" s="87"/>
      <c r="Q2424" s="86"/>
      <c r="S2424" s="97"/>
      <c r="T2424" s="86"/>
      <c r="U2424" s="86"/>
    </row>
    <row r="2425" spans="2:21" s="84" customFormat="1" ht="15.75" customHeight="1">
      <c r="B2425" s="85"/>
      <c r="M2425" s="86"/>
      <c r="P2425" s="87"/>
      <c r="Q2425" s="86"/>
      <c r="S2425" s="97"/>
      <c r="T2425" s="86"/>
      <c r="U2425" s="86"/>
    </row>
    <row r="2426" spans="2:21" s="84" customFormat="1" ht="15.75" customHeight="1">
      <c r="B2426" s="85"/>
      <c r="M2426" s="86"/>
      <c r="P2426" s="87"/>
      <c r="Q2426" s="86"/>
      <c r="S2426" s="97"/>
      <c r="T2426" s="86"/>
      <c r="U2426" s="86"/>
    </row>
    <row r="2427" spans="2:21" s="84" customFormat="1" ht="15.75" customHeight="1">
      <c r="B2427" s="85"/>
      <c r="M2427" s="86"/>
      <c r="P2427" s="87"/>
      <c r="Q2427" s="86"/>
      <c r="S2427" s="97"/>
      <c r="T2427" s="86"/>
      <c r="U2427" s="86"/>
    </row>
    <row r="2428" spans="2:21" s="84" customFormat="1" ht="15.75" customHeight="1">
      <c r="B2428" s="85"/>
      <c r="M2428" s="86"/>
      <c r="P2428" s="87"/>
      <c r="Q2428" s="86"/>
      <c r="S2428" s="97"/>
      <c r="T2428" s="86"/>
      <c r="U2428" s="86"/>
    </row>
    <row r="2429" spans="2:21" s="84" customFormat="1" ht="15.75" customHeight="1">
      <c r="B2429" s="85"/>
      <c r="M2429" s="86"/>
      <c r="P2429" s="87"/>
      <c r="Q2429" s="86"/>
      <c r="S2429" s="97"/>
      <c r="T2429" s="86"/>
      <c r="U2429" s="86"/>
    </row>
    <row r="2430" spans="2:21" s="84" customFormat="1" ht="15.75" customHeight="1">
      <c r="B2430" s="85"/>
      <c r="M2430" s="86"/>
      <c r="P2430" s="87"/>
      <c r="Q2430" s="86"/>
      <c r="S2430" s="97"/>
      <c r="T2430" s="86"/>
      <c r="U2430" s="86"/>
    </row>
    <row r="2431" spans="2:21" s="84" customFormat="1" ht="15.75" customHeight="1">
      <c r="B2431" s="85"/>
      <c r="M2431" s="86"/>
      <c r="P2431" s="87"/>
      <c r="Q2431" s="86"/>
      <c r="S2431" s="97"/>
      <c r="T2431" s="86"/>
      <c r="U2431" s="86"/>
    </row>
    <row r="2432" spans="2:21" s="84" customFormat="1" ht="15.75" customHeight="1">
      <c r="B2432" s="85"/>
      <c r="M2432" s="86"/>
      <c r="P2432" s="87"/>
      <c r="Q2432" s="86"/>
      <c r="S2432" s="97"/>
      <c r="T2432" s="86"/>
      <c r="U2432" s="86"/>
    </row>
    <row r="2433" spans="2:21" s="84" customFormat="1" ht="15.75" customHeight="1">
      <c r="B2433" s="85"/>
      <c r="M2433" s="86"/>
      <c r="P2433" s="87"/>
      <c r="Q2433" s="86"/>
      <c r="S2433" s="97"/>
      <c r="T2433" s="86"/>
      <c r="U2433" s="86"/>
    </row>
    <row r="2434" spans="2:21" s="84" customFormat="1" ht="15.75" customHeight="1">
      <c r="B2434" s="85"/>
      <c r="M2434" s="86"/>
      <c r="P2434" s="87"/>
      <c r="Q2434" s="86"/>
      <c r="S2434" s="97"/>
      <c r="T2434" s="86"/>
      <c r="U2434" s="86"/>
    </row>
    <row r="2435" spans="2:21" s="84" customFormat="1" ht="15.75" customHeight="1">
      <c r="B2435" s="85"/>
      <c r="M2435" s="86"/>
      <c r="P2435" s="87"/>
      <c r="Q2435" s="86"/>
      <c r="S2435" s="97"/>
      <c r="T2435" s="86"/>
      <c r="U2435" s="86"/>
    </row>
    <row r="2436" spans="2:21" s="84" customFormat="1" ht="15.75" customHeight="1">
      <c r="B2436" s="85"/>
      <c r="M2436" s="86"/>
      <c r="P2436" s="87"/>
      <c r="Q2436" s="86"/>
      <c r="S2436" s="97"/>
      <c r="T2436" s="86"/>
      <c r="U2436" s="86"/>
    </row>
    <row r="2437" spans="2:21" s="84" customFormat="1" ht="15.75" customHeight="1">
      <c r="B2437" s="85"/>
      <c r="M2437" s="86"/>
      <c r="P2437" s="87"/>
      <c r="Q2437" s="86"/>
      <c r="S2437" s="97"/>
      <c r="T2437" s="86"/>
      <c r="U2437" s="86"/>
    </row>
    <row r="2438" spans="2:21" s="84" customFormat="1" ht="15.75" customHeight="1">
      <c r="B2438" s="85"/>
      <c r="M2438" s="86"/>
      <c r="P2438" s="87"/>
      <c r="Q2438" s="86"/>
      <c r="S2438" s="97"/>
      <c r="T2438" s="86"/>
      <c r="U2438" s="86"/>
    </row>
    <row r="2439" spans="2:21" s="84" customFormat="1" ht="15.75" customHeight="1">
      <c r="B2439" s="85"/>
      <c r="M2439" s="86"/>
      <c r="P2439" s="87"/>
      <c r="Q2439" s="86"/>
      <c r="S2439" s="97"/>
      <c r="T2439" s="86"/>
      <c r="U2439" s="86"/>
    </row>
    <row r="2440" spans="2:21" s="84" customFormat="1" ht="15.75" customHeight="1">
      <c r="B2440" s="85"/>
      <c r="M2440" s="86"/>
      <c r="P2440" s="87"/>
      <c r="Q2440" s="86"/>
      <c r="S2440" s="97"/>
      <c r="T2440" s="86"/>
      <c r="U2440" s="86"/>
    </row>
    <row r="2441" spans="2:21" s="84" customFormat="1" ht="15.75" customHeight="1">
      <c r="B2441" s="85"/>
      <c r="M2441" s="86"/>
      <c r="P2441" s="87"/>
      <c r="Q2441" s="86"/>
      <c r="S2441" s="97"/>
      <c r="T2441" s="86"/>
      <c r="U2441" s="86"/>
    </row>
    <row r="2442" spans="2:21" s="84" customFormat="1" ht="15.75" customHeight="1">
      <c r="B2442" s="85"/>
      <c r="M2442" s="86"/>
      <c r="P2442" s="87"/>
      <c r="Q2442" s="86"/>
      <c r="S2442" s="97"/>
      <c r="T2442" s="86"/>
      <c r="U2442" s="86"/>
    </row>
    <row r="2443" spans="2:21" s="84" customFormat="1" ht="15.75" customHeight="1">
      <c r="B2443" s="85"/>
      <c r="M2443" s="86"/>
      <c r="P2443" s="87"/>
      <c r="Q2443" s="86"/>
      <c r="S2443" s="97"/>
      <c r="T2443" s="86"/>
      <c r="U2443" s="86"/>
    </row>
    <row r="2444" spans="2:21" s="84" customFormat="1" ht="15.75" customHeight="1">
      <c r="B2444" s="85"/>
      <c r="M2444" s="86"/>
      <c r="P2444" s="87"/>
      <c r="Q2444" s="86"/>
      <c r="S2444" s="97"/>
      <c r="T2444" s="86"/>
      <c r="U2444" s="86"/>
    </row>
    <row r="2445" spans="2:21" s="84" customFormat="1" ht="15.75" customHeight="1">
      <c r="B2445" s="85"/>
      <c r="M2445" s="86"/>
      <c r="P2445" s="87"/>
      <c r="Q2445" s="86"/>
      <c r="S2445" s="97"/>
      <c r="T2445" s="86"/>
      <c r="U2445" s="86"/>
    </row>
    <row r="2446" spans="2:21" s="84" customFormat="1" ht="15.75" customHeight="1">
      <c r="B2446" s="85"/>
      <c r="M2446" s="86"/>
      <c r="P2446" s="87"/>
      <c r="Q2446" s="86"/>
      <c r="S2446" s="97"/>
      <c r="T2446" s="86"/>
      <c r="U2446" s="86"/>
    </row>
    <row r="2447" spans="2:21" s="84" customFormat="1" ht="15.75" customHeight="1">
      <c r="B2447" s="85"/>
      <c r="M2447" s="86"/>
      <c r="P2447" s="87"/>
      <c r="Q2447" s="86"/>
      <c r="S2447" s="97"/>
      <c r="T2447" s="86"/>
      <c r="U2447" s="86"/>
    </row>
    <row r="2448" spans="2:21" s="84" customFormat="1" ht="15.75" customHeight="1">
      <c r="B2448" s="85"/>
      <c r="M2448" s="86"/>
      <c r="P2448" s="87"/>
      <c r="Q2448" s="86"/>
      <c r="S2448" s="97"/>
      <c r="T2448" s="86"/>
      <c r="U2448" s="86"/>
    </row>
    <row r="2449" spans="2:21" s="84" customFormat="1" ht="15.75" customHeight="1">
      <c r="B2449" s="85"/>
      <c r="M2449" s="86"/>
      <c r="P2449" s="87"/>
      <c r="Q2449" s="86"/>
      <c r="S2449" s="97"/>
      <c r="T2449" s="86"/>
      <c r="U2449" s="86"/>
    </row>
    <row r="2450" spans="2:21" s="84" customFormat="1" ht="15.75" customHeight="1">
      <c r="B2450" s="85"/>
      <c r="M2450" s="86"/>
      <c r="P2450" s="87"/>
      <c r="Q2450" s="86"/>
      <c r="S2450" s="97"/>
      <c r="T2450" s="86"/>
      <c r="U2450" s="86"/>
    </row>
    <row r="2451" spans="2:21" s="84" customFormat="1" ht="15.75" customHeight="1">
      <c r="B2451" s="85"/>
      <c r="M2451" s="86"/>
      <c r="P2451" s="87"/>
      <c r="Q2451" s="86"/>
      <c r="S2451" s="97"/>
      <c r="T2451" s="86"/>
      <c r="U2451" s="86"/>
    </row>
    <row r="2452" spans="2:21" s="84" customFormat="1" ht="15.75" customHeight="1">
      <c r="B2452" s="85"/>
      <c r="M2452" s="86"/>
      <c r="P2452" s="87"/>
      <c r="Q2452" s="86"/>
      <c r="S2452" s="97"/>
      <c r="T2452" s="86"/>
      <c r="U2452" s="86"/>
    </row>
    <row r="2453" spans="2:21" s="84" customFormat="1" ht="15.75" customHeight="1">
      <c r="B2453" s="85"/>
      <c r="M2453" s="86"/>
      <c r="P2453" s="87"/>
      <c r="Q2453" s="86"/>
      <c r="S2453" s="97"/>
      <c r="T2453" s="86"/>
      <c r="U2453" s="86"/>
    </row>
    <row r="2454" spans="2:21" s="84" customFormat="1" ht="15.75" customHeight="1">
      <c r="B2454" s="85"/>
      <c r="M2454" s="86"/>
      <c r="P2454" s="87"/>
      <c r="Q2454" s="86"/>
      <c r="S2454" s="97"/>
      <c r="T2454" s="86"/>
      <c r="U2454" s="86"/>
    </row>
    <row r="2455" spans="2:21" s="84" customFormat="1" ht="15.75" customHeight="1">
      <c r="B2455" s="85"/>
      <c r="M2455" s="86"/>
      <c r="P2455" s="87"/>
      <c r="Q2455" s="86"/>
      <c r="S2455" s="97"/>
      <c r="T2455" s="86"/>
      <c r="U2455" s="86"/>
    </row>
    <row r="2456" spans="2:21" s="84" customFormat="1" ht="15.75" customHeight="1">
      <c r="B2456" s="85"/>
      <c r="M2456" s="86"/>
      <c r="P2456" s="87"/>
      <c r="Q2456" s="86"/>
      <c r="S2456" s="97"/>
      <c r="T2456" s="86"/>
      <c r="U2456" s="86"/>
    </row>
    <row r="2457" spans="2:21" s="84" customFormat="1" ht="15.75" customHeight="1">
      <c r="B2457" s="85"/>
      <c r="M2457" s="86"/>
      <c r="P2457" s="87"/>
      <c r="Q2457" s="86"/>
      <c r="S2457" s="97"/>
      <c r="T2457" s="86"/>
      <c r="U2457" s="86"/>
    </row>
    <row r="2458" spans="2:21" s="84" customFormat="1" ht="15.75" customHeight="1">
      <c r="B2458" s="85"/>
      <c r="M2458" s="86"/>
      <c r="P2458" s="87"/>
      <c r="Q2458" s="86"/>
      <c r="S2458" s="97"/>
      <c r="T2458" s="86"/>
      <c r="U2458" s="86"/>
    </row>
    <row r="2459" spans="2:21" s="84" customFormat="1" ht="15.75" customHeight="1">
      <c r="B2459" s="85"/>
      <c r="M2459" s="86"/>
      <c r="P2459" s="87"/>
      <c r="Q2459" s="86"/>
      <c r="S2459" s="97"/>
      <c r="T2459" s="86"/>
      <c r="U2459" s="86"/>
    </row>
    <row r="2460" spans="2:21" s="84" customFormat="1" ht="15.75" customHeight="1">
      <c r="B2460" s="85"/>
      <c r="M2460" s="86"/>
      <c r="P2460" s="87"/>
      <c r="Q2460" s="86"/>
      <c r="S2460" s="97"/>
      <c r="T2460" s="86"/>
      <c r="U2460" s="86"/>
    </row>
    <row r="2461" spans="2:21" s="84" customFormat="1" ht="15.75" customHeight="1">
      <c r="B2461" s="85"/>
      <c r="M2461" s="86"/>
      <c r="P2461" s="87"/>
      <c r="Q2461" s="86"/>
      <c r="S2461" s="97"/>
      <c r="T2461" s="86"/>
      <c r="U2461" s="86"/>
    </row>
    <row r="2462" spans="2:21" s="84" customFormat="1" ht="15.75" customHeight="1">
      <c r="B2462" s="85"/>
      <c r="M2462" s="86"/>
      <c r="P2462" s="87"/>
      <c r="Q2462" s="86"/>
      <c r="S2462" s="97"/>
      <c r="T2462" s="86"/>
      <c r="U2462" s="86"/>
    </row>
    <row r="2463" spans="2:21" s="84" customFormat="1" ht="15.75" customHeight="1">
      <c r="B2463" s="85"/>
      <c r="M2463" s="86"/>
      <c r="P2463" s="87"/>
      <c r="Q2463" s="86"/>
      <c r="S2463" s="97"/>
      <c r="T2463" s="86"/>
      <c r="U2463" s="86"/>
    </row>
    <row r="2464" spans="2:21" s="84" customFormat="1" ht="15.75" customHeight="1">
      <c r="B2464" s="85"/>
      <c r="M2464" s="86"/>
      <c r="P2464" s="87"/>
      <c r="Q2464" s="86"/>
      <c r="S2464" s="97"/>
      <c r="T2464" s="86"/>
      <c r="U2464" s="86"/>
    </row>
    <row r="2465" spans="2:21" s="84" customFormat="1" ht="15.75" customHeight="1">
      <c r="B2465" s="85"/>
      <c r="M2465" s="86"/>
      <c r="P2465" s="87"/>
      <c r="Q2465" s="86"/>
      <c r="S2465" s="97"/>
      <c r="T2465" s="86"/>
      <c r="U2465" s="86"/>
    </row>
    <row r="2466" spans="2:21" s="84" customFormat="1" ht="15.75" customHeight="1">
      <c r="B2466" s="85"/>
      <c r="M2466" s="86"/>
      <c r="P2466" s="87"/>
      <c r="Q2466" s="86"/>
      <c r="S2466" s="97"/>
      <c r="T2466" s="86"/>
      <c r="U2466" s="86"/>
    </row>
    <row r="2467" spans="2:21" s="84" customFormat="1" ht="15.75" customHeight="1">
      <c r="B2467" s="85"/>
      <c r="M2467" s="86"/>
      <c r="P2467" s="87"/>
      <c r="Q2467" s="86"/>
      <c r="S2467" s="97"/>
      <c r="T2467" s="86"/>
      <c r="U2467" s="86"/>
    </row>
    <row r="2468" spans="2:21" s="84" customFormat="1" ht="15.75" customHeight="1">
      <c r="B2468" s="85"/>
      <c r="M2468" s="86"/>
      <c r="P2468" s="87"/>
      <c r="Q2468" s="86"/>
      <c r="S2468" s="97"/>
      <c r="T2468" s="86"/>
      <c r="U2468" s="86"/>
    </row>
    <row r="2469" spans="2:21" s="84" customFormat="1" ht="15.75" customHeight="1">
      <c r="B2469" s="85"/>
      <c r="M2469" s="86"/>
      <c r="P2469" s="87"/>
      <c r="Q2469" s="86"/>
      <c r="S2469" s="97"/>
      <c r="T2469" s="86"/>
      <c r="U2469" s="86"/>
    </row>
    <row r="2470" spans="2:21" s="84" customFormat="1" ht="15.75" customHeight="1">
      <c r="B2470" s="85"/>
      <c r="M2470" s="86"/>
      <c r="P2470" s="87"/>
      <c r="Q2470" s="86"/>
      <c r="S2470" s="97"/>
      <c r="T2470" s="86"/>
      <c r="U2470" s="86"/>
    </row>
    <row r="2471" spans="2:21" s="84" customFormat="1" ht="15.75" customHeight="1">
      <c r="B2471" s="85"/>
      <c r="M2471" s="86"/>
      <c r="P2471" s="87"/>
      <c r="Q2471" s="86"/>
      <c r="S2471" s="97"/>
      <c r="T2471" s="86"/>
      <c r="U2471" s="86"/>
    </row>
    <row r="2472" spans="2:21" s="84" customFormat="1" ht="15.75" customHeight="1">
      <c r="B2472" s="85"/>
      <c r="M2472" s="86"/>
      <c r="P2472" s="87"/>
      <c r="Q2472" s="86"/>
      <c r="S2472" s="97"/>
      <c r="T2472" s="86"/>
      <c r="U2472" s="86"/>
    </row>
    <row r="2473" spans="2:21" s="84" customFormat="1" ht="15.75" customHeight="1">
      <c r="B2473" s="85"/>
      <c r="M2473" s="86"/>
      <c r="P2473" s="87"/>
      <c r="Q2473" s="86"/>
      <c r="S2473" s="97"/>
      <c r="T2473" s="86"/>
      <c r="U2473" s="86"/>
    </row>
    <row r="2474" spans="2:21" s="84" customFormat="1" ht="15.75" customHeight="1">
      <c r="B2474" s="85"/>
      <c r="M2474" s="86"/>
      <c r="P2474" s="87"/>
      <c r="Q2474" s="86"/>
      <c r="S2474" s="97"/>
      <c r="T2474" s="86"/>
      <c r="U2474" s="86"/>
    </row>
    <row r="2475" spans="2:21" s="84" customFormat="1" ht="15.75" customHeight="1">
      <c r="B2475" s="85"/>
      <c r="M2475" s="86"/>
      <c r="P2475" s="87"/>
      <c r="Q2475" s="86"/>
      <c r="S2475" s="97"/>
      <c r="T2475" s="86"/>
      <c r="U2475" s="86"/>
    </row>
    <row r="2476" spans="2:21" s="84" customFormat="1" ht="15.75" customHeight="1">
      <c r="B2476" s="85"/>
      <c r="M2476" s="86"/>
      <c r="P2476" s="87"/>
      <c r="Q2476" s="86"/>
      <c r="S2476" s="97"/>
      <c r="T2476" s="86"/>
      <c r="U2476" s="86"/>
    </row>
    <row r="2477" spans="2:21" s="84" customFormat="1" ht="15.75" customHeight="1">
      <c r="B2477" s="85"/>
      <c r="M2477" s="86"/>
      <c r="P2477" s="87"/>
      <c r="Q2477" s="86"/>
      <c r="S2477" s="97"/>
      <c r="T2477" s="86"/>
      <c r="U2477" s="86"/>
    </row>
    <row r="2478" spans="2:21" s="84" customFormat="1" ht="15.75" customHeight="1">
      <c r="B2478" s="85"/>
      <c r="M2478" s="86"/>
      <c r="P2478" s="87"/>
      <c r="Q2478" s="86"/>
      <c r="S2478" s="97"/>
      <c r="T2478" s="86"/>
      <c r="U2478" s="86"/>
    </row>
    <row r="2479" spans="2:21" s="84" customFormat="1" ht="15.75" customHeight="1">
      <c r="B2479" s="85"/>
      <c r="M2479" s="86"/>
      <c r="P2479" s="87"/>
      <c r="Q2479" s="86"/>
      <c r="S2479" s="97"/>
      <c r="T2479" s="86"/>
      <c r="U2479" s="86"/>
    </row>
    <row r="2480" spans="2:21" s="84" customFormat="1" ht="15.75" customHeight="1">
      <c r="B2480" s="85"/>
      <c r="M2480" s="86"/>
      <c r="P2480" s="87"/>
      <c r="Q2480" s="86"/>
      <c r="S2480" s="97"/>
      <c r="T2480" s="86"/>
      <c r="U2480" s="86"/>
    </row>
    <row r="2481" spans="2:21" s="84" customFormat="1" ht="15.75" customHeight="1">
      <c r="B2481" s="85"/>
      <c r="M2481" s="86"/>
      <c r="P2481" s="87"/>
      <c r="Q2481" s="86"/>
      <c r="S2481" s="97"/>
      <c r="T2481" s="86"/>
      <c r="U2481" s="86"/>
    </row>
    <row r="2482" spans="2:21" s="84" customFormat="1" ht="15.75" customHeight="1">
      <c r="B2482" s="85"/>
      <c r="M2482" s="86"/>
      <c r="P2482" s="87"/>
      <c r="Q2482" s="86"/>
      <c r="S2482" s="97"/>
      <c r="T2482" s="86"/>
      <c r="U2482" s="86"/>
    </row>
    <row r="2483" spans="2:21" s="84" customFormat="1" ht="15.75" customHeight="1">
      <c r="B2483" s="85"/>
      <c r="M2483" s="86"/>
      <c r="P2483" s="87"/>
      <c r="Q2483" s="86"/>
      <c r="S2483" s="97"/>
      <c r="T2483" s="86"/>
      <c r="U2483" s="86"/>
    </row>
    <row r="2484" spans="2:21" s="84" customFormat="1" ht="15.75" customHeight="1">
      <c r="B2484" s="85"/>
      <c r="M2484" s="86"/>
      <c r="P2484" s="87"/>
      <c r="Q2484" s="86"/>
      <c r="S2484" s="97"/>
      <c r="T2484" s="86"/>
      <c r="U2484" s="86"/>
    </row>
    <row r="2485" spans="2:21" s="84" customFormat="1" ht="15.75" customHeight="1">
      <c r="B2485" s="85"/>
      <c r="M2485" s="86"/>
      <c r="P2485" s="87"/>
      <c r="Q2485" s="86"/>
      <c r="S2485" s="97"/>
      <c r="T2485" s="86"/>
      <c r="U2485" s="86"/>
    </row>
    <row r="2486" spans="2:21" s="84" customFormat="1" ht="15.75" customHeight="1">
      <c r="B2486" s="85"/>
      <c r="M2486" s="86"/>
      <c r="P2486" s="87"/>
      <c r="Q2486" s="86"/>
      <c r="S2486" s="97"/>
      <c r="T2486" s="86"/>
      <c r="U2486" s="86"/>
    </row>
    <row r="2487" spans="2:21" s="84" customFormat="1" ht="15.75" customHeight="1">
      <c r="B2487" s="85"/>
      <c r="M2487" s="86"/>
      <c r="P2487" s="87"/>
      <c r="Q2487" s="86"/>
      <c r="S2487" s="97"/>
      <c r="T2487" s="86"/>
      <c r="U2487" s="86"/>
    </row>
    <row r="2488" spans="2:21" s="84" customFormat="1" ht="15.75" customHeight="1">
      <c r="B2488" s="85"/>
      <c r="M2488" s="86"/>
      <c r="P2488" s="87"/>
      <c r="Q2488" s="86"/>
      <c r="S2488" s="97"/>
      <c r="T2488" s="86"/>
      <c r="U2488" s="86"/>
    </row>
    <row r="2489" spans="2:21" s="84" customFormat="1" ht="15.75" customHeight="1">
      <c r="B2489" s="85"/>
      <c r="M2489" s="86"/>
      <c r="P2489" s="87"/>
      <c r="Q2489" s="86"/>
      <c r="S2489" s="97"/>
      <c r="T2489" s="86"/>
      <c r="U2489" s="86"/>
    </row>
    <row r="2490" spans="2:21" s="84" customFormat="1" ht="15.75" customHeight="1">
      <c r="B2490" s="85"/>
      <c r="M2490" s="86"/>
      <c r="P2490" s="87"/>
      <c r="Q2490" s="86"/>
      <c r="S2490" s="97"/>
      <c r="T2490" s="86"/>
      <c r="U2490" s="86"/>
    </row>
    <row r="2491" spans="2:21" s="84" customFormat="1" ht="15.75" customHeight="1">
      <c r="B2491" s="85"/>
      <c r="M2491" s="86"/>
      <c r="P2491" s="87"/>
      <c r="Q2491" s="86"/>
      <c r="S2491" s="97"/>
      <c r="T2491" s="86"/>
      <c r="U2491" s="86"/>
    </row>
    <row r="2492" spans="2:21" s="84" customFormat="1" ht="15.75" customHeight="1">
      <c r="B2492" s="85"/>
      <c r="M2492" s="86"/>
      <c r="P2492" s="87"/>
      <c r="Q2492" s="86"/>
      <c r="S2492" s="97"/>
      <c r="T2492" s="86"/>
      <c r="U2492" s="86"/>
    </row>
    <row r="2493" spans="2:21" s="84" customFormat="1" ht="15.75" customHeight="1">
      <c r="B2493" s="85"/>
      <c r="M2493" s="86"/>
      <c r="P2493" s="87"/>
      <c r="Q2493" s="86"/>
      <c r="S2493" s="97"/>
      <c r="T2493" s="86"/>
      <c r="U2493" s="86"/>
    </row>
    <row r="2494" spans="2:21" s="84" customFormat="1" ht="15.75" customHeight="1">
      <c r="B2494" s="85"/>
      <c r="M2494" s="86"/>
      <c r="P2494" s="87"/>
      <c r="Q2494" s="86"/>
      <c r="S2494" s="97"/>
      <c r="T2494" s="86"/>
      <c r="U2494" s="86"/>
    </row>
    <row r="2495" spans="2:21" s="84" customFormat="1" ht="15.75" customHeight="1">
      <c r="B2495" s="85"/>
      <c r="M2495" s="86"/>
      <c r="P2495" s="87"/>
      <c r="Q2495" s="86"/>
      <c r="S2495" s="97"/>
      <c r="T2495" s="86"/>
      <c r="U2495" s="86"/>
    </row>
    <row r="2496" spans="2:21" s="84" customFormat="1" ht="15.75" customHeight="1">
      <c r="B2496" s="85"/>
      <c r="M2496" s="86"/>
      <c r="P2496" s="87"/>
      <c r="Q2496" s="86"/>
      <c r="S2496" s="97"/>
      <c r="T2496" s="86"/>
      <c r="U2496" s="86"/>
    </row>
    <row r="2497" spans="2:21" s="84" customFormat="1" ht="15.75" customHeight="1">
      <c r="B2497" s="85"/>
      <c r="M2497" s="86"/>
      <c r="P2497" s="87"/>
      <c r="Q2497" s="86"/>
      <c r="S2497" s="97"/>
      <c r="T2497" s="86"/>
      <c r="U2497" s="86"/>
    </row>
    <row r="2498" spans="2:21" s="84" customFormat="1" ht="15.75" customHeight="1">
      <c r="B2498" s="85"/>
      <c r="M2498" s="86"/>
      <c r="P2498" s="87"/>
      <c r="Q2498" s="86"/>
      <c r="S2498" s="97"/>
      <c r="T2498" s="86"/>
      <c r="U2498" s="86"/>
    </row>
    <row r="2499" spans="2:21" s="84" customFormat="1" ht="15.75" customHeight="1">
      <c r="B2499" s="85"/>
      <c r="M2499" s="86"/>
      <c r="P2499" s="87"/>
      <c r="Q2499" s="86"/>
      <c r="S2499" s="97"/>
      <c r="T2499" s="86"/>
      <c r="U2499" s="86"/>
    </row>
    <row r="2500" spans="2:21" s="84" customFormat="1" ht="15.75" customHeight="1">
      <c r="B2500" s="85"/>
      <c r="M2500" s="86"/>
      <c r="P2500" s="87"/>
      <c r="Q2500" s="86"/>
      <c r="S2500" s="97"/>
      <c r="T2500" s="86"/>
      <c r="U2500" s="86"/>
    </row>
    <row r="2501" spans="2:21" s="84" customFormat="1" ht="15.75" customHeight="1">
      <c r="B2501" s="85"/>
      <c r="M2501" s="86"/>
      <c r="P2501" s="87"/>
      <c r="Q2501" s="86"/>
      <c r="S2501" s="97"/>
      <c r="T2501" s="86"/>
      <c r="U2501" s="86"/>
    </row>
    <row r="2502" spans="2:21" s="84" customFormat="1" ht="15.75" customHeight="1">
      <c r="B2502" s="85"/>
      <c r="M2502" s="86"/>
      <c r="P2502" s="87"/>
      <c r="Q2502" s="86"/>
      <c r="S2502" s="97"/>
      <c r="T2502" s="86"/>
      <c r="U2502" s="86"/>
    </row>
    <row r="2503" spans="2:21" s="84" customFormat="1" ht="15.75" customHeight="1">
      <c r="B2503" s="85"/>
      <c r="M2503" s="86"/>
      <c r="P2503" s="87"/>
      <c r="Q2503" s="86"/>
      <c r="S2503" s="97"/>
      <c r="T2503" s="86"/>
      <c r="U2503" s="86"/>
    </row>
    <row r="2504" spans="2:21" s="84" customFormat="1" ht="15.75" customHeight="1">
      <c r="B2504" s="85"/>
      <c r="M2504" s="86"/>
      <c r="P2504" s="87"/>
      <c r="Q2504" s="86"/>
      <c r="S2504" s="97"/>
      <c r="T2504" s="86"/>
      <c r="U2504" s="86"/>
    </row>
    <row r="2505" spans="2:21" s="84" customFormat="1" ht="15.75" customHeight="1">
      <c r="B2505" s="85"/>
      <c r="M2505" s="86"/>
      <c r="P2505" s="87"/>
      <c r="Q2505" s="86"/>
      <c r="S2505" s="97"/>
      <c r="T2505" s="86"/>
      <c r="U2505" s="86"/>
    </row>
    <row r="2506" spans="2:21" s="84" customFormat="1" ht="15.75" customHeight="1">
      <c r="B2506" s="85"/>
      <c r="M2506" s="86"/>
      <c r="P2506" s="87"/>
      <c r="Q2506" s="86"/>
      <c r="S2506" s="97"/>
      <c r="T2506" s="86"/>
      <c r="U2506" s="86"/>
    </row>
    <row r="2507" spans="2:21" s="84" customFormat="1" ht="15.75" customHeight="1">
      <c r="B2507" s="85"/>
      <c r="M2507" s="86"/>
      <c r="P2507" s="87"/>
      <c r="Q2507" s="86"/>
      <c r="S2507" s="97"/>
      <c r="T2507" s="86"/>
      <c r="U2507" s="86"/>
    </row>
    <row r="2508" spans="2:21" s="84" customFormat="1" ht="15.75" customHeight="1">
      <c r="B2508" s="85"/>
      <c r="M2508" s="86"/>
      <c r="P2508" s="87"/>
      <c r="Q2508" s="86"/>
      <c r="S2508" s="97"/>
      <c r="T2508" s="86"/>
      <c r="U2508" s="86"/>
    </row>
    <row r="2509" spans="2:21" s="84" customFormat="1" ht="15.75" customHeight="1">
      <c r="B2509" s="85"/>
      <c r="M2509" s="86"/>
      <c r="P2509" s="87"/>
      <c r="Q2509" s="86"/>
      <c r="S2509" s="97"/>
      <c r="T2509" s="86"/>
      <c r="U2509" s="86"/>
    </row>
    <row r="2510" spans="2:21" s="84" customFormat="1" ht="15.75" customHeight="1">
      <c r="B2510" s="85"/>
      <c r="M2510" s="86"/>
      <c r="P2510" s="87"/>
      <c r="Q2510" s="86"/>
      <c r="S2510" s="97"/>
      <c r="T2510" s="86"/>
      <c r="U2510" s="86"/>
    </row>
    <row r="2511" spans="2:21" s="84" customFormat="1" ht="15.75" customHeight="1">
      <c r="B2511" s="85"/>
      <c r="M2511" s="86"/>
      <c r="P2511" s="87"/>
      <c r="Q2511" s="86"/>
      <c r="S2511" s="97"/>
      <c r="T2511" s="86"/>
      <c r="U2511" s="86"/>
    </row>
    <row r="2512" spans="2:21" s="84" customFormat="1" ht="15.75" customHeight="1">
      <c r="B2512" s="85"/>
      <c r="M2512" s="86"/>
      <c r="P2512" s="87"/>
      <c r="Q2512" s="86"/>
      <c r="S2512" s="97"/>
      <c r="T2512" s="86"/>
      <c r="U2512" s="86"/>
    </row>
    <row r="2513" spans="2:21" s="84" customFormat="1" ht="15.75" customHeight="1">
      <c r="B2513" s="85"/>
      <c r="M2513" s="86"/>
      <c r="P2513" s="87"/>
      <c r="Q2513" s="86"/>
      <c r="S2513" s="97"/>
      <c r="T2513" s="86"/>
      <c r="U2513" s="86"/>
    </row>
    <row r="2514" spans="2:21" s="84" customFormat="1" ht="15.75" customHeight="1">
      <c r="B2514" s="85"/>
      <c r="M2514" s="86"/>
      <c r="P2514" s="87"/>
      <c r="Q2514" s="86"/>
      <c r="S2514" s="97"/>
      <c r="T2514" s="86"/>
      <c r="U2514" s="86"/>
    </row>
    <row r="2515" spans="2:21" s="84" customFormat="1" ht="15.75" customHeight="1">
      <c r="B2515" s="85"/>
      <c r="M2515" s="86"/>
      <c r="P2515" s="87"/>
      <c r="Q2515" s="86"/>
      <c r="S2515" s="97"/>
      <c r="T2515" s="86"/>
      <c r="U2515" s="86"/>
    </row>
    <row r="2516" spans="2:21" s="84" customFormat="1" ht="15.75" customHeight="1">
      <c r="B2516" s="85"/>
      <c r="M2516" s="86"/>
      <c r="P2516" s="87"/>
      <c r="Q2516" s="86"/>
      <c r="S2516" s="97"/>
      <c r="T2516" s="86"/>
      <c r="U2516" s="86"/>
    </row>
    <row r="2517" spans="2:21" s="84" customFormat="1" ht="15.75" customHeight="1">
      <c r="B2517" s="85"/>
      <c r="M2517" s="86"/>
      <c r="P2517" s="87"/>
      <c r="Q2517" s="86"/>
      <c r="S2517" s="97"/>
      <c r="T2517" s="86"/>
      <c r="U2517" s="86"/>
    </row>
    <row r="2518" spans="2:21" s="84" customFormat="1" ht="15.75" customHeight="1">
      <c r="B2518" s="85"/>
      <c r="M2518" s="86"/>
      <c r="P2518" s="87"/>
      <c r="Q2518" s="86"/>
      <c r="S2518" s="97"/>
      <c r="T2518" s="86"/>
      <c r="U2518" s="86"/>
    </row>
    <row r="2519" spans="2:21" s="84" customFormat="1" ht="15.75" customHeight="1">
      <c r="B2519" s="85"/>
      <c r="M2519" s="86"/>
      <c r="P2519" s="87"/>
      <c r="Q2519" s="86"/>
      <c r="S2519" s="97"/>
      <c r="T2519" s="86"/>
      <c r="U2519" s="86"/>
    </row>
    <row r="2520" spans="2:21" s="84" customFormat="1" ht="15.75" customHeight="1">
      <c r="B2520" s="85"/>
      <c r="M2520" s="86"/>
      <c r="P2520" s="87"/>
      <c r="Q2520" s="86"/>
      <c r="S2520" s="97"/>
      <c r="T2520" s="86"/>
      <c r="U2520" s="86"/>
    </row>
    <row r="2521" spans="2:21" s="84" customFormat="1" ht="15.75" customHeight="1">
      <c r="B2521" s="85"/>
      <c r="M2521" s="86"/>
      <c r="P2521" s="87"/>
      <c r="Q2521" s="86"/>
      <c r="S2521" s="97"/>
      <c r="T2521" s="86"/>
      <c r="U2521" s="86"/>
    </row>
    <row r="2522" spans="2:21" s="84" customFormat="1" ht="15.75" customHeight="1">
      <c r="B2522" s="85"/>
      <c r="M2522" s="86"/>
      <c r="P2522" s="87"/>
      <c r="Q2522" s="86"/>
      <c r="S2522" s="97"/>
      <c r="T2522" s="86"/>
      <c r="U2522" s="86"/>
    </row>
    <row r="2523" spans="2:21" s="84" customFormat="1" ht="15.75" customHeight="1">
      <c r="B2523" s="85"/>
      <c r="M2523" s="86"/>
      <c r="P2523" s="87"/>
      <c r="Q2523" s="86"/>
      <c r="S2523" s="97"/>
      <c r="T2523" s="86"/>
      <c r="U2523" s="86"/>
    </row>
    <row r="2524" spans="2:21" s="84" customFormat="1" ht="15.75" customHeight="1">
      <c r="B2524" s="85"/>
      <c r="M2524" s="86"/>
      <c r="P2524" s="87"/>
      <c r="Q2524" s="86"/>
      <c r="S2524" s="97"/>
      <c r="T2524" s="86"/>
      <c r="U2524" s="86"/>
    </row>
    <row r="2525" spans="2:21" s="84" customFormat="1" ht="15.75" customHeight="1">
      <c r="B2525" s="85"/>
      <c r="M2525" s="86"/>
      <c r="P2525" s="87"/>
      <c r="Q2525" s="86"/>
      <c r="S2525" s="97"/>
      <c r="T2525" s="86"/>
      <c r="U2525" s="86"/>
    </row>
    <row r="2526" spans="2:21" s="84" customFormat="1" ht="15.75" customHeight="1">
      <c r="B2526" s="85"/>
      <c r="M2526" s="86"/>
      <c r="P2526" s="87"/>
      <c r="Q2526" s="86"/>
      <c r="S2526" s="97"/>
      <c r="T2526" s="86"/>
      <c r="U2526" s="86"/>
    </row>
    <row r="2527" spans="2:21" s="84" customFormat="1" ht="15.75" customHeight="1">
      <c r="B2527" s="85"/>
      <c r="M2527" s="86"/>
      <c r="P2527" s="87"/>
      <c r="Q2527" s="86"/>
      <c r="S2527" s="97"/>
      <c r="T2527" s="86"/>
      <c r="U2527" s="86"/>
    </row>
    <row r="2528" spans="2:21" s="84" customFormat="1" ht="15.75" customHeight="1">
      <c r="B2528" s="85"/>
      <c r="M2528" s="86"/>
      <c r="P2528" s="87"/>
      <c r="Q2528" s="86"/>
      <c r="S2528" s="97"/>
      <c r="T2528" s="86"/>
      <c r="U2528" s="86"/>
    </row>
    <row r="2529" spans="2:21" s="84" customFormat="1" ht="15.75" customHeight="1">
      <c r="B2529" s="85"/>
      <c r="M2529" s="86"/>
      <c r="P2529" s="87"/>
      <c r="Q2529" s="86"/>
      <c r="S2529" s="97"/>
      <c r="T2529" s="86"/>
      <c r="U2529" s="86"/>
    </row>
    <row r="2530" spans="2:21" s="84" customFormat="1" ht="15.75" customHeight="1">
      <c r="B2530" s="85"/>
      <c r="M2530" s="86"/>
      <c r="P2530" s="87"/>
      <c r="Q2530" s="86"/>
      <c r="S2530" s="97"/>
      <c r="T2530" s="86"/>
      <c r="U2530" s="86"/>
    </row>
    <row r="2531" spans="2:21" s="84" customFormat="1" ht="15.75" customHeight="1">
      <c r="B2531" s="85"/>
      <c r="M2531" s="86"/>
      <c r="P2531" s="87"/>
      <c r="Q2531" s="86"/>
      <c r="S2531" s="97"/>
      <c r="T2531" s="86"/>
      <c r="U2531" s="86"/>
    </row>
    <row r="2532" spans="2:21" s="84" customFormat="1" ht="15.75" customHeight="1">
      <c r="B2532" s="85"/>
      <c r="M2532" s="86"/>
      <c r="P2532" s="87"/>
      <c r="Q2532" s="86"/>
      <c r="S2532" s="97"/>
      <c r="T2532" s="86"/>
      <c r="U2532" s="86"/>
    </row>
    <row r="2533" spans="2:21" s="84" customFormat="1" ht="15.75" customHeight="1">
      <c r="B2533" s="85"/>
      <c r="M2533" s="86"/>
      <c r="P2533" s="87"/>
      <c r="Q2533" s="86"/>
      <c r="S2533" s="97"/>
      <c r="T2533" s="86"/>
      <c r="U2533" s="86"/>
    </row>
    <row r="2534" spans="2:21" s="84" customFormat="1" ht="15.75" customHeight="1">
      <c r="B2534" s="85"/>
      <c r="M2534" s="86"/>
      <c r="P2534" s="87"/>
      <c r="Q2534" s="86"/>
      <c r="S2534" s="97"/>
      <c r="T2534" s="86"/>
      <c r="U2534" s="86"/>
    </row>
    <row r="2535" spans="2:21" s="84" customFormat="1" ht="15.75" customHeight="1">
      <c r="B2535" s="85"/>
      <c r="M2535" s="86"/>
      <c r="P2535" s="87"/>
      <c r="Q2535" s="86"/>
      <c r="S2535" s="97"/>
      <c r="T2535" s="86"/>
      <c r="U2535" s="86"/>
    </row>
    <row r="2536" spans="2:21" s="84" customFormat="1" ht="15.75" customHeight="1">
      <c r="B2536" s="85"/>
      <c r="M2536" s="86"/>
      <c r="P2536" s="87"/>
      <c r="Q2536" s="86"/>
      <c r="S2536" s="97"/>
      <c r="T2536" s="86"/>
      <c r="U2536" s="86"/>
    </row>
    <row r="2537" spans="2:21" s="84" customFormat="1" ht="15.75" customHeight="1">
      <c r="B2537" s="85"/>
      <c r="M2537" s="86"/>
      <c r="P2537" s="87"/>
      <c r="Q2537" s="86"/>
      <c r="S2537" s="97"/>
      <c r="T2537" s="86"/>
      <c r="U2537" s="86"/>
    </row>
    <row r="2538" spans="2:21" s="84" customFormat="1" ht="15.75" customHeight="1">
      <c r="B2538" s="85"/>
      <c r="M2538" s="86"/>
      <c r="P2538" s="87"/>
      <c r="Q2538" s="86"/>
      <c r="S2538" s="97"/>
      <c r="T2538" s="86"/>
      <c r="U2538" s="86"/>
    </row>
    <row r="2539" spans="2:21" s="84" customFormat="1" ht="15.75" customHeight="1">
      <c r="B2539" s="85"/>
      <c r="M2539" s="86"/>
      <c r="P2539" s="87"/>
      <c r="Q2539" s="86"/>
      <c r="S2539" s="97"/>
      <c r="T2539" s="86"/>
      <c r="U2539" s="86"/>
    </row>
    <row r="2540" spans="2:21" s="84" customFormat="1" ht="15.75" customHeight="1">
      <c r="B2540" s="85"/>
      <c r="M2540" s="86"/>
      <c r="P2540" s="87"/>
      <c r="Q2540" s="86"/>
      <c r="S2540" s="97"/>
      <c r="T2540" s="86"/>
      <c r="U2540" s="86"/>
    </row>
    <row r="2541" spans="2:21" s="84" customFormat="1" ht="15.75" customHeight="1">
      <c r="B2541" s="85"/>
      <c r="M2541" s="86"/>
      <c r="P2541" s="87"/>
      <c r="Q2541" s="86"/>
      <c r="S2541" s="97"/>
      <c r="T2541" s="86"/>
      <c r="U2541" s="86"/>
    </row>
    <row r="2542" spans="2:21" s="84" customFormat="1" ht="15.75" customHeight="1">
      <c r="B2542" s="85"/>
      <c r="M2542" s="86"/>
      <c r="P2542" s="87"/>
      <c r="Q2542" s="86"/>
      <c r="S2542" s="97"/>
      <c r="T2542" s="86"/>
      <c r="U2542" s="86"/>
    </row>
    <row r="2543" spans="2:21" s="84" customFormat="1" ht="15.75" customHeight="1">
      <c r="B2543" s="85"/>
      <c r="M2543" s="86"/>
      <c r="P2543" s="87"/>
      <c r="Q2543" s="86"/>
      <c r="S2543" s="97"/>
      <c r="T2543" s="86"/>
      <c r="U2543" s="86"/>
    </row>
    <row r="2544" spans="2:21" s="84" customFormat="1" ht="15.75" customHeight="1">
      <c r="B2544" s="85"/>
      <c r="M2544" s="86"/>
      <c r="P2544" s="87"/>
      <c r="Q2544" s="86"/>
      <c r="S2544" s="97"/>
      <c r="T2544" s="86"/>
      <c r="U2544" s="86"/>
    </row>
    <row r="2545" spans="2:21" s="84" customFormat="1" ht="15.75" customHeight="1">
      <c r="B2545" s="85"/>
      <c r="M2545" s="86"/>
      <c r="P2545" s="87"/>
      <c r="Q2545" s="86"/>
      <c r="S2545" s="97"/>
      <c r="T2545" s="86"/>
      <c r="U2545" s="86"/>
    </row>
    <row r="2546" spans="2:21" s="84" customFormat="1" ht="15.75" customHeight="1">
      <c r="B2546" s="85"/>
      <c r="M2546" s="86"/>
      <c r="P2546" s="87"/>
      <c r="Q2546" s="86"/>
      <c r="S2546" s="97"/>
      <c r="T2546" s="86"/>
      <c r="U2546" s="86"/>
    </row>
    <row r="2547" spans="2:21" s="84" customFormat="1" ht="15.75" customHeight="1">
      <c r="B2547" s="85"/>
      <c r="M2547" s="86"/>
      <c r="P2547" s="87"/>
      <c r="Q2547" s="86"/>
      <c r="S2547" s="97"/>
      <c r="T2547" s="86"/>
      <c r="U2547" s="86"/>
    </row>
    <row r="2548" spans="2:21" s="84" customFormat="1" ht="15.75" customHeight="1">
      <c r="B2548" s="85"/>
      <c r="M2548" s="86"/>
      <c r="P2548" s="87"/>
      <c r="Q2548" s="86"/>
      <c r="S2548" s="97"/>
      <c r="T2548" s="86"/>
      <c r="U2548" s="86"/>
    </row>
    <row r="2549" spans="2:21" s="84" customFormat="1" ht="15.75" customHeight="1">
      <c r="B2549" s="85"/>
      <c r="M2549" s="86"/>
      <c r="P2549" s="87"/>
      <c r="Q2549" s="86"/>
      <c r="S2549" s="97"/>
      <c r="T2549" s="86"/>
      <c r="U2549" s="86"/>
    </row>
    <row r="2550" spans="2:21" s="84" customFormat="1" ht="15.75" customHeight="1">
      <c r="B2550" s="85"/>
      <c r="M2550" s="86"/>
      <c r="P2550" s="87"/>
      <c r="Q2550" s="86"/>
      <c r="S2550" s="97"/>
      <c r="T2550" s="86"/>
      <c r="U2550" s="86"/>
    </row>
    <row r="2551" spans="2:21" s="84" customFormat="1" ht="15.75" customHeight="1">
      <c r="B2551" s="85"/>
      <c r="M2551" s="86"/>
      <c r="P2551" s="87"/>
      <c r="Q2551" s="86"/>
      <c r="S2551" s="97"/>
      <c r="T2551" s="86"/>
      <c r="U2551" s="86"/>
    </row>
    <row r="2552" spans="2:21" s="84" customFormat="1" ht="15.75" customHeight="1">
      <c r="B2552" s="85"/>
      <c r="M2552" s="86"/>
      <c r="P2552" s="87"/>
      <c r="Q2552" s="86"/>
      <c r="S2552" s="97"/>
      <c r="T2552" s="86"/>
      <c r="U2552" s="86"/>
    </row>
    <row r="2553" spans="2:21" s="84" customFormat="1" ht="15.75" customHeight="1">
      <c r="B2553" s="85"/>
      <c r="M2553" s="86"/>
      <c r="P2553" s="87"/>
      <c r="Q2553" s="86"/>
      <c r="S2553" s="97"/>
      <c r="T2553" s="86"/>
      <c r="U2553" s="86"/>
    </row>
    <row r="2554" spans="2:21" s="84" customFormat="1" ht="15.75" customHeight="1">
      <c r="B2554" s="85"/>
      <c r="M2554" s="86"/>
      <c r="P2554" s="87"/>
      <c r="Q2554" s="86"/>
      <c r="S2554" s="97"/>
      <c r="T2554" s="86"/>
      <c r="U2554" s="86"/>
    </row>
    <row r="2555" spans="2:21" s="84" customFormat="1" ht="15.75" customHeight="1">
      <c r="B2555" s="85"/>
      <c r="M2555" s="86"/>
      <c r="P2555" s="87"/>
      <c r="Q2555" s="86"/>
      <c r="S2555" s="97"/>
      <c r="T2555" s="86"/>
      <c r="U2555" s="86"/>
    </row>
    <row r="2556" spans="2:21" s="84" customFormat="1" ht="15.75" customHeight="1">
      <c r="B2556" s="85"/>
      <c r="M2556" s="86"/>
      <c r="P2556" s="87"/>
      <c r="Q2556" s="86"/>
      <c r="S2556" s="97"/>
      <c r="T2556" s="86"/>
      <c r="U2556" s="86"/>
    </row>
    <row r="2557" spans="2:21" s="84" customFormat="1" ht="15.75" customHeight="1">
      <c r="B2557" s="85"/>
      <c r="M2557" s="86"/>
      <c r="P2557" s="87"/>
      <c r="Q2557" s="86"/>
      <c r="S2557" s="97"/>
      <c r="T2557" s="86"/>
      <c r="U2557" s="86"/>
    </row>
    <row r="2558" spans="2:21" s="84" customFormat="1" ht="15.75" customHeight="1">
      <c r="B2558" s="85"/>
      <c r="M2558" s="86"/>
      <c r="P2558" s="87"/>
      <c r="Q2558" s="86"/>
      <c r="S2558" s="97"/>
      <c r="T2558" s="86"/>
      <c r="U2558" s="86"/>
    </row>
    <row r="2559" spans="2:21" s="84" customFormat="1" ht="15.75" customHeight="1">
      <c r="B2559" s="85"/>
      <c r="M2559" s="86"/>
      <c r="P2559" s="87"/>
      <c r="Q2559" s="86"/>
      <c r="S2559" s="97"/>
      <c r="T2559" s="86"/>
      <c r="U2559" s="86"/>
    </row>
    <row r="2560" spans="2:21" s="84" customFormat="1" ht="15.75" customHeight="1">
      <c r="B2560" s="85"/>
      <c r="M2560" s="86"/>
      <c r="P2560" s="87"/>
      <c r="Q2560" s="86"/>
      <c r="S2560" s="97"/>
      <c r="T2560" s="86"/>
      <c r="U2560" s="86"/>
    </row>
    <row r="2561" spans="2:21" s="84" customFormat="1" ht="15.75" customHeight="1">
      <c r="B2561" s="85"/>
      <c r="M2561" s="86"/>
      <c r="P2561" s="87"/>
      <c r="Q2561" s="86"/>
      <c r="S2561" s="97"/>
      <c r="T2561" s="86"/>
      <c r="U2561" s="86"/>
    </row>
    <row r="2562" spans="2:21" s="84" customFormat="1" ht="15.75" customHeight="1">
      <c r="B2562" s="85"/>
      <c r="M2562" s="86"/>
      <c r="P2562" s="87"/>
      <c r="Q2562" s="86"/>
      <c r="S2562" s="97"/>
      <c r="T2562" s="86"/>
      <c r="U2562" s="86"/>
    </row>
    <row r="2563" spans="2:21" s="84" customFormat="1" ht="15.75" customHeight="1">
      <c r="B2563" s="85"/>
      <c r="M2563" s="86"/>
      <c r="P2563" s="87"/>
      <c r="Q2563" s="86"/>
      <c r="S2563" s="97"/>
      <c r="T2563" s="86"/>
      <c r="U2563" s="86"/>
    </row>
    <row r="2564" spans="2:21" s="84" customFormat="1" ht="15.75" customHeight="1">
      <c r="B2564" s="85"/>
      <c r="M2564" s="86"/>
      <c r="P2564" s="87"/>
      <c r="Q2564" s="86"/>
      <c r="S2564" s="97"/>
      <c r="T2564" s="86"/>
      <c r="U2564" s="86"/>
    </row>
    <row r="2565" spans="2:21" s="84" customFormat="1" ht="15.75" customHeight="1">
      <c r="B2565" s="85"/>
      <c r="M2565" s="86"/>
      <c r="P2565" s="87"/>
      <c r="Q2565" s="86"/>
      <c r="S2565" s="97"/>
      <c r="T2565" s="86"/>
      <c r="U2565" s="86"/>
    </row>
    <row r="2566" spans="2:21" s="84" customFormat="1" ht="15.75" customHeight="1">
      <c r="B2566" s="85"/>
      <c r="M2566" s="86"/>
      <c r="P2566" s="87"/>
      <c r="Q2566" s="86"/>
      <c r="S2566" s="97"/>
      <c r="T2566" s="86"/>
      <c r="U2566" s="86"/>
    </row>
    <row r="2567" spans="2:21" s="84" customFormat="1" ht="15.75" customHeight="1">
      <c r="B2567" s="85"/>
      <c r="M2567" s="86"/>
      <c r="P2567" s="87"/>
      <c r="Q2567" s="86"/>
      <c r="S2567" s="97"/>
      <c r="T2567" s="86"/>
      <c r="U2567" s="86"/>
    </row>
    <row r="2568" spans="2:21" s="84" customFormat="1" ht="15.75" customHeight="1">
      <c r="B2568" s="85"/>
      <c r="M2568" s="86"/>
      <c r="P2568" s="87"/>
      <c r="Q2568" s="86"/>
      <c r="S2568" s="97"/>
      <c r="T2568" s="86"/>
      <c r="U2568" s="86"/>
    </row>
    <row r="2569" spans="2:21" s="84" customFormat="1" ht="15.75" customHeight="1">
      <c r="B2569" s="85"/>
      <c r="M2569" s="86"/>
      <c r="P2569" s="87"/>
      <c r="Q2569" s="86"/>
      <c r="S2569" s="97"/>
      <c r="T2569" s="86"/>
      <c r="U2569" s="86"/>
    </row>
    <row r="2570" spans="2:21" s="84" customFormat="1" ht="15.75" customHeight="1">
      <c r="B2570" s="85"/>
      <c r="M2570" s="86"/>
      <c r="P2570" s="87"/>
      <c r="Q2570" s="86"/>
      <c r="S2570" s="97"/>
      <c r="T2570" s="86"/>
      <c r="U2570" s="86"/>
    </row>
    <row r="2571" spans="2:21" s="84" customFormat="1" ht="15.75" customHeight="1">
      <c r="B2571" s="85"/>
      <c r="M2571" s="86"/>
      <c r="P2571" s="87"/>
      <c r="Q2571" s="86"/>
      <c r="S2571" s="97"/>
      <c r="T2571" s="86"/>
      <c r="U2571" s="86"/>
    </row>
    <row r="2572" spans="2:21" s="84" customFormat="1" ht="15.75" customHeight="1">
      <c r="B2572" s="85"/>
      <c r="M2572" s="86"/>
      <c r="P2572" s="87"/>
      <c r="Q2572" s="86"/>
      <c r="S2572" s="97"/>
      <c r="T2572" s="86"/>
      <c r="U2572" s="86"/>
    </row>
    <row r="2573" spans="2:21" s="84" customFormat="1" ht="15.75" customHeight="1">
      <c r="B2573" s="85"/>
      <c r="M2573" s="86"/>
      <c r="P2573" s="87"/>
      <c r="Q2573" s="86"/>
      <c r="S2573" s="97"/>
      <c r="T2573" s="86"/>
      <c r="U2573" s="86"/>
    </row>
    <row r="2574" spans="2:21" s="84" customFormat="1" ht="15.75" customHeight="1">
      <c r="B2574" s="85"/>
      <c r="M2574" s="86"/>
      <c r="P2574" s="87"/>
      <c r="Q2574" s="86"/>
      <c r="S2574" s="97"/>
      <c r="T2574" s="86"/>
      <c r="U2574" s="86"/>
    </row>
    <row r="2575" spans="2:21" s="84" customFormat="1" ht="15.75" customHeight="1">
      <c r="B2575" s="85"/>
      <c r="M2575" s="86"/>
      <c r="P2575" s="87"/>
      <c r="Q2575" s="86"/>
      <c r="S2575" s="97"/>
      <c r="T2575" s="86"/>
      <c r="U2575" s="86"/>
    </row>
    <row r="2576" spans="2:21" s="84" customFormat="1" ht="15.75" customHeight="1">
      <c r="B2576" s="85"/>
      <c r="M2576" s="86"/>
      <c r="P2576" s="87"/>
      <c r="Q2576" s="86"/>
      <c r="S2576" s="97"/>
      <c r="T2576" s="86"/>
      <c r="U2576" s="86"/>
    </row>
    <row r="2577" spans="2:21" s="84" customFormat="1" ht="15.75" customHeight="1">
      <c r="B2577" s="85"/>
      <c r="M2577" s="86"/>
      <c r="P2577" s="87"/>
      <c r="Q2577" s="86"/>
      <c r="S2577" s="97"/>
      <c r="T2577" s="86"/>
      <c r="U2577" s="86"/>
    </row>
    <row r="2578" spans="2:21" s="84" customFormat="1" ht="15.75" customHeight="1">
      <c r="B2578" s="85"/>
      <c r="M2578" s="86"/>
      <c r="P2578" s="87"/>
      <c r="Q2578" s="86"/>
      <c r="S2578" s="97"/>
      <c r="T2578" s="86"/>
      <c r="U2578" s="86"/>
    </row>
    <row r="2579" spans="2:21" s="84" customFormat="1" ht="15.75" customHeight="1">
      <c r="B2579" s="85"/>
      <c r="M2579" s="86"/>
      <c r="P2579" s="87"/>
      <c r="Q2579" s="86"/>
      <c r="S2579" s="97"/>
      <c r="T2579" s="86"/>
      <c r="U2579" s="86"/>
    </row>
    <row r="2580" spans="2:21" s="84" customFormat="1" ht="15.75" customHeight="1">
      <c r="B2580" s="85"/>
      <c r="M2580" s="86"/>
      <c r="P2580" s="87"/>
      <c r="Q2580" s="86"/>
      <c r="S2580" s="97"/>
      <c r="T2580" s="86"/>
      <c r="U2580" s="86"/>
    </row>
    <row r="2581" spans="2:21" s="84" customFormat="1" ht="15.75" customHeight="1">
      <c r="B2581" s="85"/>
      <c r="M2581" s="86"/>
      <c r="P2581" s="87"/>
      <c r="Q2581" s="86"/>
      <c r="S2581" s="97"/>
      <c r="T2581" s="86"/>
      <c r="U2581" s="86"/>
    </row>
    <row r="2582" spans="2:21" s="84" customFormat="1" ht="15.75" customHeight="1">
      <c r="B2582" s="85"/>
      <c r="M2582" s="86"/>
      <c r="P2582" s="87"/>
      <c r="Q2582" s="86"/>
      <c r="S2582" s="97"/>
      <c r="T2582" s="86"/>
      <c r="U2582" s="86"/>
    </row>
    <row r="2583" spans="2:21" s="84" customFormat="1" ht="15.75" customHeight="1">
      <c r="B2583" s="85"/>
      <c r="M2583" s="86"/>
      <c r="P2583" s="87"/>
      <c r="Q2583" s="86"/>
      <c r="S2583" s="97"/>
      <c r="T2583" s="86"/>
      <c r="U2583" s="86"/>
    </row>
    <row r="2584" spans="2:21" s="84" customFormat="1" ht="15.75" customHeight="1">
      <c r="B2584" s="85"/>
      <c r="M2584" s="86"/>
      <c r="P2584" s="87"/>
      <c r="Q2584" s="86"/>
      <c r="S2584" s="97"/>
      <c r="T2584" s="86"/>
      <c r="U2584" s="86"/>
    </row>
    <row r="2585" spans="2:21" s="84" customFormat="1" ht="15.75" customHeight="1">
      <c r="B2585" s="85"/>
      <c r="M2585" s="86"/>
      <c r="P2585" s="87"/>
      <c r="Q2585" s="86"/>
      <c r="S2585" s="97"/>
      <c r="T2585" s="86"/>
      <c r="U2585" s="86"/>
    </row>
    <row r="2586" spans="2:21" s="84" customFormat="1" ht="15.75" customHeight="1">
      <c r="B2586" s="85"/>
      <c r="M2586" s="86"/>
      <c r="P2586" s="87"/>
      <c r="Q2586" s="86"/>
      <c r="S2586" s="97"/>
      <c r="T2586" s="86"/>
      <c r="U2586" s="86"/>
    </row>
    <row r="2587" spans="2:21" s="84" customFormat="1" ht="15.75" customHeight="1">
      <c r="B2587" s="85"/>
      <c r="M2587" s="86"/>
      <c r="P2587" s="87"/>
      <c r="Q2587" s="86"/>
      <c r="S2587" s="97"/>
      <c r="T2587" s="86"/>
      <c r="U2587" s="86"/>
    </row>
    <row r="2588" spans="2:21" s="84" customFormat="1" ht="15.75" customHeight="1">
      <c r="B2588" s="85"/>
      <c r="M2588" s="86"/>
      <c r="P2588" s="87"/>
      <c r="Q2588" s="86"/>
      <c r="S2588" s="97"/>
      <c r="T2588" s="86"/>
      <c r="U2588" s="86"/>
    </row>
    <row r="2589" spans="2:21" s="84" customFormat="1" ht="15.75" customHeight="1">
      <c r="B2589" s="85"/>
      <c r="M2589" s="86"/>
      <c r="P2589" s="87"/>
      <c r="Q2589" s="86"/>
      <c r="S2589" s="97"/>
      <c r="T2589" s="86"/>
      <c r="U2589" s="86"/>
    </row>
    <row r="2590" spans="2:21" s="84" customFormat="1" ht="15.75" customHeight="1">
      <c r="B2590" s="85"/>
      <c r="M2590" s="86"/>
      <c r="P2590" s="87"/>
      <c r="Q2590" s="86"/>
      <c r="S2590" s="97"/>
      <c r="T2590" s="86"/>
      <c r="U2590" s="86"/>
    </row>
    <row r="2591" spans="2:21" s="84" customFormat="1" ht="15.75" customHeight="1">
      <c r="B2591" s="85"/>
      <c r="M2591" s="86"/>
      <c r="P2591" s="87"/>
      <c r="Q2591" s="86"/>
      <c r="S2591" s="97"/>
      <c r="T2591" s="86"/>
      <c r="U2591" s="86"/>
    </row>
    <row r="2592" spans="2:21" s="84" customFormat="1" ht="15.75" customHeight="1">
      <c r="B2592" s="85"/>
      <c r="M2592" s="86"/>
      <c r="P2592" s="87"/>
      <c r="Q2592" s="86"/>
      <c r="S2592" s="97"/>
      <c r="T2592" s="86"/>
      <c r="U2592" s="86"/>
    </row>
    <row r="2593" spans="2:21" s="84" customFormat="1" ht="15.75" customHeight="1">
      <c r="B2593" s="85"/>
      <c r="M2593" s="86"/>
      <c r="P2593" s="87"/>
      <c r="Q2593" s="86"/>
      <c r="S2593" s="97"/>
      <c r="T2593" s="86"/>
      <c r="U2593" s="86"/>
    </row>
    <row r="2594" spans="2:21" s="84" customFormat="1" ht="15.75" customHeight="1">
      <c r="B2594" s="85"/>
      <c r="M2594" s="86"/>
      <c r="P2594" s="87"/>
      <c r="Q2594" s="86"/>
      <c r="S2594" s="97"/>
      <c r="T2594" s="86"/>
      <c r="U2594" s="86"/>
    </row>
    <row r="2595" spans="2:21" s="84" customFormat="1" ht="15.75" customHeight="1">
      <c r="B2595" s="85"/>
      <c r="M2595" s="86"/>
      <c r="P2595" s="87"/>
      <c r="Q2595" s="86"/>
      <c r="S2595" s="97"/>
      <c r="T2595" s="86"/>
      <c r="U2595" s="86"/>
    </row>
    <row r="2596" spans="2:21" s="84" customFormat="1" ht="15.75" customHeight="1">
      <c r="B2596" s="85"/>
      <c r="M2596" s="86"/>
      <c r="P2596" s="87"/>
      <c r="Q2596" s="86"/>
      <c r="S2596" s="97"/>
      <c r="T2596" s="86"/>
      <c r="U2596" s="86"/>
    </row>
    <row r="2597" spans="2:21" s="84" customFormat="1" ht="15.75" customHeight="1">
      <c r="B2597" s="85"/>
      <c r="M2597" s="86"/>
      <c r="P2597" s="87"/>
      <c r="Q2597" s="86"/>
      <c r="S2597" s="97"/>
      <c r="T2597" s="86"/>
      <c r="U2597" s="86"/>
    </row>
    <row r="2598" spans="2:21" s="84" customFormat="1" ht="15.75" customHeight="1">
      <c r="B2598" s="85"/>
      <c r="M2598" s="86"/>
      <c r="P2598" s="87"/>
      <c r="Q2598" s="86"/>
      <c r="S2598" s="97"/>
      <c r="T2598" s="86"/>
      <c r="U2598" s="86"/>
    </row>
    <row r="2599" spans="2:21" s="84" customFormat="1" ht="15.75" customHeight="1">
      <c r="B2599" s="85"/>
      <c r="M2599" s="86"/>
      <c r="P2599" s="87"/>
      <c r="Q2599" s="86"/>
      <c r="S2599" s="97"/>
      <c r="T2599" s="86"/>
      <c r="U2599" s="86"/>
    </row>
    <row r="2600" spans="2:21" s="84" customFormat="1" ht="15.75" customHeight="1">
      <c r="B2600" s="85"/>
      <c r="M2600" s="86"/>
      <c r="P2600" s="87"/>
      <c r="Q2600" s="86"/>
      <c r="S2600" s="97"/>
      <c r="T2600" s="86"/>
      <c r="U2600" s="86"/>
    </row>
    <row r="2601" spans="2:21" s="84" customFormat="1" ht="15.75" customHeight="1">
      <c r="B2601" s="85"/>
      <c r="M2601" s="86"/>
      <c r="P2601" s="87"/>
      <c r="Q2601" s="86"/>
      <c r="S2601" s="97"/>
      <c r="T2601" s="86"/>
      <c r="U2601" s="86"/>
    </row>
    <row r="2602" spans="2:21" s="84" customFormat="1" ht="15.75" customHeight="1">
      <c r="B2602" s="85"/>
      <c r="M2602" s="86"/>
      <c r="P2602" s="87"/>
      <c r="Q2602" s="86"/>
      <c r="S2602" s="97"/>
      <c r="T2602" s="86"/>
      <c r="U2602" s="86"/>
    </row>
    <row r="2603" spans="2:21" s="84" customFormat="1" ht="15.75" customHeight="1">
      <c r="B2603" s="85"/>
      <c r="M2603" s="86"/>
      <c r="P2603" s="87"/>
      <c r="Q2603" s="86"/>
      <c r="S2603" s="97"/>
      <c r="T2603" s="86"/>
      <c r="U2603" s="86"/>
    </row>
    <row r="2604" spans="2:21" s="84" customFormat="1" ht="15.75" customHeight="1">
      <c r="B2604" s="85"/>
      <c r="M2604" s="86"/>
      <c r="P2604" s="87"/>
      <c r="Q2604" s="86"/>
      <c r="S2604" s="97"/>
      <c r="T2604" s="86"/>
      <c r="U2604" s="86"/>
    </row>
    <row r="2605" spans="2:21" s="84" customFormat="1" ht="15.75" customHeight="1">
      <c r="B2605" s="85"/>
      <c r="M2605" s="86"/>
      <c r="P2605" s="87"/>
      <c r="Q2605" s="86"/>
      <c r="S2605" s="97"/>
      <c r="T2605" s="86"/>
      <c r="U2605" s="86"/>
    </row>
    <row r="2606" spans="2:21" s="84" customFormat="1" ht="15.75" customHeight="1">
      <c r="B2606" s="85"/>
      <c r="M2606" s="86"/>
      <c r="P2606" s="87"/>
      <c r="Q2606" s="86"/>
      <c r="S2606" s="97"/>
      <c r="T2606" s="86"/>
      <c r="U2606" s="86"/>
    </row>
    <row r="2607" spans="2:21" s="84" customFormat="1" ht="15.75" customHeight="1">
      <c r="B2607" s="85"/>
      <c r="M2607" s="86"/>
      <c r="P2607" s="87"/>
      <c r="Q2607" s="86"/>
      <c r="S2607" s="97"/>
      <c r="T2607" s="86"/>
      <c r="U2607" s="86"/>
    </row>
    <row r="2608" spans="2:21" s="84" customFormat="1" ht="15.75" customHeight="1">
      <c r="B2608" s="85"/>
      <c r="M2608" s="86"/>
      <c r="P2608" s="87"/>
      <c r="Q2608" s="86"/>
      <c r="S2608" s="97"/>
      <c r="T2608" s="86"/>
      <c r="U2608" s="86"/>
    </row>
    <row r="2609" spans="2:21" s="84" customFormat="1" ht="15.75" customHeight="1">
      <c r="B2609" s="85"/>
      <c r="M2609" s="86"/>
      <c r="P2609" s="87"/>
      <c r="Q2609" s="86"/>
      <c r="S2609" s="97"/>
      <c r="T2609" s="86"/>
      <c r="U2609" s="86"/>
    </row>
    <row r="2610" spans="2:21" s="84" customFormat="1" ht="15.75" customHeight="1">
      <c r="B2610" s="85"/>
      <c r="M2610" s="86"/>
      <c r="P2610" s="87"/>
      <c r="Q2610" s="86"/>
      <c r="S2610" s="97"/>
      <c r="T2610" s="86"/>
      <c r="U2610" s="86"/>
    </row>
    <row r="2611" spans="2:21" s="84" customFormat="1" ht="15.75" customHeight="1">
      <c r="B2611" s="85"/>
      <c r="M2611" s="86"/>
      <c r="P2611" s="87"/>
      <c r="Q2611" s="86"/>
      <c r="S2611" s="97"/>
      <c r="T2611" s="86"/>
      <c r="U2611" s="86"/>
    </row>
    <row r="2612" spans="2:21" s="84" customFormat="1" ht="15.75" customHeight="1">
      <c r="B2612" s="85"/>
      <c r="M2612" s="86"/>
      <c r="P2612" s="87"/>
      <c r="Q2612" s="86"/>
      <c r="S2612" s="97"/>
      <c r="T2612" s="86"/>
      <c r="U2612" s="86"/>
    </row>
    <row r="2613" spans="2:21" s="84" customFormat="1" ht="15.75" customHeight="1">
      <c r="B2613" s="85"/>
      <c r="M2613" s="86"/>
      <c r="P2613" s="87"/>
      <c r="Q2613" s="86"/>
      <c r="S2613" s="97"/>
      <c r="T2613" s="86"/>
      <c r="U2613" s="86"/>
    </row>
    <row r="2614" spans="2:21" s="84" customFormat="1" ht="15.75" customHeight="1">
      <c r="B2614" s="85"/>
      <c r="M2614" s="86"/>
      <c r="P2614" s="87"/>
      <c r="Q2614" s="86"/>
      <c r="S2614" s="97"/>
      <c r="T2614" s="86"/>
      <c r="U2614" s="86"/>
    </row>
    <row r="2615" spans="2:21" s="84" customFormat="1" ht="15.75" customHeight="1">
      <c r="B2615" s="85"/>
      <c r="M2615" s="86"/>
      <c r="P2615" s="87"/>
      <c r="Q2615" s="86"/>
      <c r="S2615" s="97"/>
      <c r="T2615" s="86"/>
      <c r="U2615" s="86"/>
    </row>
    <row r="2616" spans="2:21" s="84" customFormat="1" ht="15.75" customHeight="1">
      <c r="B2616" s="85"/>
      <c r="M2616" s="86"/>
      <c r="P2616" s="87"/>
      <c r="Q2616" s="86"/>
      <c r="S2616" s="97"/>
      <c r="T2616" s="86"/>
      <c r="U2616" s="86"/>
    </row>
    <row r="2617" spans="2:21" s="84" customFormat="1" ht="15.75" customHeight="1">
      <c r="B2617" s="85"/>
      <c r="M2617" s="86"/>
      <c r="P2617" s="87"/>
      <c r="Q2617" s="86"/>
      <c r="S2617" s="97"/>
      <c r="T2617" s="86"/>
      <c r="U2617" s="86"/>
    </row>
    <row r="2618" spans="2:21" s="84" customFormat="1" ht="15.75" customHeight="1">
      <c r="B2618" s="85"/>
      <c r="M2618" s="86"/>
      <c r="P2618" s="87"/>
      <c r="Q2618" s="86"/>
      <c r="S2618" s="97"/>
      <c r="T2618" s="86"/>
      <c r="U2618" s="86"/>
    </row>
    <row r="2619" spans="2:21" s="84" customFormat="1" ht="15.75" customHeight="1">
      <c r="B2619" s="85"/>
      <c r="M2619" s="86"/>
      <c r="P2619" s="87"/>
      <c r="Q2619" s="86"/>
      <c r="S2619" s="97"/>
      <c r="T2619" s="86"/>
      <c r="U2619" s="86"/>
    </row>
    <row r="2620" spans="2:21" s="84" customFormat="1" ht="15.75" customHeight="1">
      <c r="B2620" s="85"/>
      <c r="M2620" s="86"/>
      <c r="P2620" s="87"/>
      <c r="Q2620" s="86"/>
      <c r="S2620" s="97"/>
      <c r="T2620" s="86"/>
      <c r="U2620" s="86"/>
    </row>
    <row r="2621" spans="2:21" s="84" customFormat="1" ht="15.75" customHeight="1">
      <c r="B2621" s="85"/>
      <c r="M2621" s="86"/>
      <c r="P2621" s="87"/>
      <c r="Q2621" s="86"/>
      <c r="S2621" s="97"/>
      <c r="T2621" s="86"/>
      <c r="U2621" s="86"/>
    </row>
    <row r="2622" spans="2:21" s="84" customFormat="1" ht="15.75" customHeight="1">
      <c r="B2622" s="85"/>
      <c r="M2622" s="86"/>
      <c r="P2622" s="87"/>
      <c r="Q2622" s="86"/>
      <c r="S2622" s="97"/>
      <c r="T2622" s="86"/>
      <c r="U2622" s="86"/>
    </row>
    <row r="2623" spans="2:21" s="84" customFormat="1" ht="15.75" customHeight="1">
      <c r="B2623" s="85"/>
      <c r="M2623" s="86"/>
      <c r="P2623" s="87"/>
      <c r="Q2623" s="86"/>
      <c r="S2623" s="97"/>
      <c r="T2623" s="86"/>
      <c r="U2623" s="86"/>
    </row>
    <row r="2624" spans="2:21" s="84" customFormat="1" ht="15.75" customHeight="1">
      <c r="B2624" s="85"/>
      <c r="M2624" s="86"/>
      <c r="P2624" s="87"/>
      <c r="Q2624" s="86"/>
      <c r="S2624" s="97"/>
      <c r="T2624" s="86"/>
      <c r="U2624" s="86"/>
    </row>
    <row r="2625" spans="2:21" s="84" customFormat="1" ht="15.75" customHeight="1">
      <c r="B2625" s="85"/>
      <c r="M2625" s="86"/>
      <c r="P2625" s="87"/>
      <c r="Q2625" s="86"/>
      <c r="S2625" s="97"/>
      <c r="T2625" s="86"/>
      <c r="U2625" s="86"/>
    </row>
    <row r="2626" spans="2:21" s="84" customFormat="1" ht="15.75" customHeight="1">
      <c r="B2626" s="85"/>
      <c r="M2626" s="86"/>
      <c r="P2626" s="87"/>
      <c r="Q2626" s="86"/>
      <c r="S2626" s="97"/>
      <c r="T2626" s="86"/>
      <c r="U2626" s="86"/>
    </row>
    <row r="2627" spans="2:21" s="84" customFormat="1" ht="15.75" customHeight="1">
      <c r="B2627" s="85"/>
      <c r="M2627" s="86"/>
      <c r="P2627" s="87"/>
      <c r="Q2627" s="86"/>
      <c r="S2627" s="97"/>
      <c r="T2627" s="86"/>
      <c r="U2627" s="86"/>
    </row>
    <row r="2628" spans="2:21" s="84" customFormat="1" ht="15.75" customHeight="1">
      <c r="B2628" s="85"/>
      <c r="M2628" s="86"/>
      <c r="P2628" s="87"/>
      <c r="Q2628" s="86"/>
      <c r="S2628" s="97"/>
      <c r="T2628" s="86"/>
      <c r="U2628" s="86"/>
    </row>
    <row r="2629" spans="2:21" s="84" customFormat="1" ht="15.75" customHeight="1">
      <c r="B2629" s="85"/>
      <c r="M2629" s="86"/>
      <c r="P2629" s="87"/>
      <c r="Q2629" s="86"/>
      <c r="S2629" s="97"/>
      <c r="T2629" s="86"/>
      <c r="U2629" s="86"/>
    </row>
    <row r="2630" spans="2:21" s="84" customFormat="1" ht="15.75" customHeight="1">
      <c r="B2630" s="85"/>
      <c r="M2630" s="86"/>
      <c r="P2630" s="87"/>
      <c r="Q2630" s="86"/>
      <c r="S2630" s="97"/>
      <c r="T2630" s="86"/>
      <c r="U2630" s="86"/>
    </row>
    <row r="2631" spans="2:21" s="84" customFormat="1" ht="15.75" customHeight="1">
      <c r="B2631" s="85"/>
      <c r="M2631" s="86"/>
      <c r="P2631" s="87"/>
      <c r="Q2631" s="86"/>
      <c r="S2631" s="97"/>
      <c r="T2631" s="86"/>
      <c r="U2631" s="86"/>
    </row>
    <row r="2632" spans="2:21" s="84" customFormat="1" ht="15.75" customHeight="1">
      <c r="B2632" s="85"/>
      <c r="M2632" s="86"/>
      <c r="P2632" s="87"/>
      <c r="Q2632" s="86"/>
      <c r="S2632" s="97"/>
      <c r="T2632" s="86"/>
      <c r="U2632" s="86"/>
    </row>
    <row r="2633" spans="2:21" s="84" customFormat="1" ht="15.75" customHeight="1">
      <c r="B2633" s="85"/>
      <c r="M2633" s="86"/>
      <c r="P2633" s="87"/>
      <c r="Q2633" s="86"/>
      <c r="S2633" s="97"/>
      <c r="T2633" s="86"/>
      <c r="U2633" s="86"/>
    </row>
    <row r="2634" spans="2:21" s="84" customFormat="1" ht="15.75" customHeight="1">
      <c r="B2634" s="85"/>
      <c r="M2634" s="86"/>
      <c r="P2634" s="87"/>
      <c r="Q2634" s="86"/>
      <c r="S2634" s="97"/>
      <c r="T2634" s="86"/>
      <c r="U2634" s="86"/>
    </row>
    <row r="2635" spans="2:21" s="84" customFormat="1" ht="15.75" customHeight="1">
      <c r="B2635" s="85"/>
      <c r="M2635" s="86"/>
      <c r="P2635" s="87"/>
      <c r="Q2635" s="86"/>
      <c r="S2635" s="97"/>
      <c r="T2635" s="86"/>
      <c r="U2635" s="86"/>
    </row>
    <row r="2636" spans="2:21" s="84" customFormat="1" ht="15.75" customHeight="1">
      <c r="B2636" s="85"/>
      <c r="M2636" s="86"/>
      <c r="P2636" s="87"/>
      <c r="Q2636" s="86"/>
      <c r="S2636" s="97"/>
      <c r="T2636" s="86"/>
      <c r="U2636" s="86"/>
    </row>
    <row r="2637" spans="2:21" s="84" customFormat="1" ht="15.75" customHeight="1">
      <c r="B2637" s="85"/>
      <c r="M2637" s="86"/>
      <c r="P2637" s="87"/>
      <c r="Q2637" s="86"/>
      <c r="S2637" s="97"/>
      <c r="T2637" s="86"/>
      <c r="U2637" s="86"/>
    </row>
    <row r="2638" spans="2:21" s="84" customFormat="1" ht="15.75" customHeight="1">
      <c r="B2638" s="85"/>
      <c r="M2638" s="86"/>
      <c r="P2638" s="87"/>
      <c r="Q2638" s="86"/>
      <c r="S2638" s="97"/>
      <c r="T2638" s="86"/>
      <c r="U2638" s="86"/>
    </row>
    <row r="2639" spans="2:21" s="84" customFormat="1" ht="15.75" customHeight="1">
      <c r="B2639" s="85"/>
      <c r="M2639" s="86"/>
      <c r="P2639" s="87"/>
      <c r="Q2639" s="86"/>
      <c r="S2639" s="97"/>
      <c r="T2639" s="86"/>
      <c r="U2639" s="86"/>
    </row>
    <row r="2640" spans="2:21" s="84" customFormat="1" ht="15.75" customHeight="1">
      <c r="B2640" s="85"/>
      <c r="M2640" s="86"/>
      <c r="P2640" s="87"/>
      <c r="Q2640" s="86"/>
      <c r="S2640" s="97"/>
      <c r="T2640" s="86"/>
      <c r="U2640" s="86"/>
    </row>
    <row r="2641" spans="2:21" s="84" customFormat="1" ht="15.75" customHeight="1">
      <c r="B2641" s="85"/>
      <c r="M2641" s="86"/>
      <c r="P2641" s="87"/>
      <c r="Q2641" s="86"/>
      <c r="S2641" s="97"/>
      <c r="T2641" s="86"/>
      <c r="U2641" s="86"/>
    </row>
    <row r="2642" spans="2:21" s="84" customFormat="1" ht="15.75" customHeight="1">
      <c r="B2642" s="85"/>
      <c r="M2642" s="86"/>
      <c r="P2642" s="87"/>
      <c r="Q2642" s="86"/>
      <c r="S2642" s="97"/>
      <c r="T2642" s="86"/>
      <c r="U2642" s="86"/>
    </row>
    <row r="2643" spans="2:21" s="84" customFormat="1" ht="15.75" customHeight="1">
      <c r="B2643" s="85"/>
      <c r="M2643" s="86"/>
      <c r="P2643" s="87"/>
      <c r="Q2643" s="86"/>
      <c r="S2643" s="97"/>
      <c r="T2643" s="86"/>
      <c r="U2643" s="86"/>
    </row>
    <row r="2644" spans="2:21" s="84" customFormat="1" ht="15.75" customHeight="1">
      <c r="B2644" s="85"/>
      <c r="M2644" s="86"/>
      <c r="P2644" s="87"/>
      <c r="Q2644" s="86"/>
      <c r="S2644" s="97"/>
      <c r="T2644" s="86"/>
      <c r="U2644" s="86"/>
    </row>
    <row r="2645" spans="2:21" s="84" customFormat="1" ht="15.75" customHeight="1">
      <c r="B2645" s="85"/>
      <c r="M2645" s="86"/>
      <c r="P2645" s="87"/>
      <c r="Q2645" s="86"/>
      <c r="S2645" s="97"/>
      <c r="T2645" s="86"/>
      <c r="U2645" s="86"/>
    </row>
    <row r="2646" spans="2:21" s="84" customFormat="1" ht="15.75" customHeight="1">
      <c r="B2646" s="85"/>
      <c r="M2646" s="86"/>
      <c r="P2646" s="87"/>
      <c r="Q2646" s="86"/>
      <c r="S2646" s="97"/>
      <c r="T2646" s="86"/>
      <c r="U2646" s="86"/>
    </row>
    <row r="2647" spans="2:21" s="84" customFormat="1" ht="15.75" customHeight="1">
      <c r="B2647" s="85"/>
      <c r="M2647" s="86"/>
      <c r="P2647" s="87"/>
      <c r="Q2647" s="86"/>
      <c r="S2647" s="97"/>
      <c r="T2647" s="86"/>
      <c r="U2647" s="86"/>
    </row>
    <row r="2648" spans="2:21" s="84" customFormat="1" ht="15.75" customHeight="1">
      <c r="B2648" s="85"/>
      <c r="M2648" s="86"/>
      <c r="P2648" s="87"/>
      <c r="Q2648" s="86"/>
      <c r="S2648" s="97"/>
      <c r="T2648" s="86"/>
      <c r="U2648" s="86"/>
    </row>
    <row r="2649" spans="2:21" s="84" customFormat="1" ht="15.75" customHeight="1">
      <c r="B2649" s="85"/>
      <c r="M2649" s="86"/>
      <c r="P2649" s="87"/>
      <c r="Q2649" s="86"/>
      <c r="S2649" s="97"/>
      <c r="T2649" s="86"/>
      <c r="U2649" s="86"/>
    </row>
    <row r="2650" spans="2:21" s="84" customFormat="1" ht="15.75" customHeight="1">
      <c r="B2650" s="85"/>
      <c r="M2650" s="86"/>
      <c r="P2650" s="87"/>
      <c r="Q2650" s="86"/>
      <c r="S2650" s="97"/>
      <c r="T2650" s="86"/>
      <c r="U2650" s="86"/>
    </row>
    <row r="2651" spans="2:21" s="84" customFormat="1" ht="15.75" customHeight="1">
      <c r="B2651" s="85"/>
      <c r="M2651" s="86"/>
      <c r="P2651" s="87"/>
      <c r="Q2651" s="86"/>
      <c r="S2651" s="97"/>
      <c r="T2651" s="86"/>
      <c r="U2651" s="86"/>
    </row>
    <row r="2652" spans="2:21" s="84" customFormat="1" ht="15.75" customHeight="1">
      <c r="B2652" s="85"/>
      <c r="M2652" s="86"/>
      <c r="P2652" s="87"/>
      <c r="Q2652" s="86"/>
      <c r="S2652" s="97"/>
      <c r="T2652" s="86"/>
      <c r="U2652" s="86"/>
    </row>
    <row r="2653" spans="2:21" s="84" customFormat="1" ht="15.75" customHeight="1">
      <c r="B2653" s="85"/>
      <c r="M2653" s="86"/>
      <c r="P2653" s="87"/>
      <c r="Q2653" s="86"/>
      <c r="S2653" s="97"/>
      <c r="T2653" s="86"/>
      <c r="U2653" s="86"/>
    </row>
    <row r="2654" spans="2:21" s="84" customFormat="1" ht="15.75" customHeight="1">
      <c r="B2654" s="85"/>
      <c r="M2654" s="86"/>
      <c r="P2654" s="87"/>
      <c r="Q2654" s="86"/>
      <c r="S2654" s="97"/>
      <c r="T2654" s="86"/>
      <c r="U2654" s="86"/>
    </row>
    <row r="2655" spans="2:21" s="84" customFormat="1" ht="15.75" customHeight="1">
      <c r="B2655" s="85"/>
      <c r="M2655" s="86"/>
      <c r="P2655" s="87"/>
      <c r="Q2655" s="86"/>
      <c r="S2655" s="97"/>
      <c r="T2655" s="86"/>
      <c r="U2655" s="86"/>
    </row>
    <row r="2656" spans="2:21" s="84" customFormat="1" ht="15.75" customHeight="1">
      <c r="B2656" s="85"/>
      <c r="M2656" s="86"/>
      <c r="P2656" s="87"/>
      <c r="Q2656" s="86"/>
      <c r="S2656" s="97"/>
      <c r="T2656" s="86"/>
      <c r="U2656" s="86"/>
    </row>
    <row r="2657" spans="2:21" s="84" customFormat="1" ht="15.75" customHeight="1">
      <c r="B2657" s="85"/>
      <c r="M2657" s="86"/>
      <c r="P2657" s="87"/>
      <c r="Q2657" s="86"/>
      <c r="S2657" s="97"/>
      <c r="T2657" s="86"/>
      <c r="U2657" s="86"/>
    </row>
    <row r="2658" spans="2:21" s="84" customFormat="1" ht="15.75" customHeight="1">
      <c r="B2658" s="85"/>
      <c r="M2658" s="86"/>
      <c r="P2658" s="87"/>
      <c r="Q2658" s="86"/>
      <c r="S2658" s="97"/>
      <c r="T2658" s="86"/>
      <c r="U2658" s="86"/>
    </row>
    <row r="2659" spans="2:21" s="84" customFormat="1" ht="15.75" customHeight="1">
      <c r="B2659" s="85"/>
      <c r="M2659" s="86"/>
      <c r="P2659" s="87"/>
      <c r="Q2659" s="86"/>
      <c r="S2659" s="97"/>
      <c r="T2659" s="86"/>
      <c r="U2659" s="86"/>
    </row>
    <row r="2660" spans="2:21" s="84" customFormat="1" ht="15.75" customHeight="1">
      <c r="B2660" s="85"/>
      <c r="M2660" s="86"/>
      <c r="P2660" s="87"/>
      <c r="Q2660" s="86"/>
      <c r="S2660" s="97"/>
      <c r="T2660" s="86"/>
      <c r="U2660" s="86"/>
    </row>
    <row r="2661" spans="2:21" s="84" customFormat="1" ht="15.75" customHeight="1">
      <c r="B2661" s="85"/>
      <c r="M2661" s="86"/>
      <c r="P2661" s="87"/>
      <c r="Q2661" s="86"/>
      <c r="S2661" s="97"/>
      <c r="T2661" s="86"/>
      <c r="U2661" s="86"/>
    </row>
    <row r="2662" spans="2:21" s="84" customFormat="1" ht="15.75" customHeight="1">
      <c r="B2662" s="85"/>
      <c r="M2662" s="86"/>
      <c r="P2662" s="87"/>
      <c r="Q2662" s="86"/>
      <c r="S2662" s="97"/>
      <c r="T2662" s="86"/>
      <c r="U2662" s="86"/>
    </row>
    <row r="2663" spans="2:21" s="84" customFormat="1" ht="15.75" customHeight="1">
      <c r="B2663" s="85"/>
      <c r="M2663" s="86"/>
      <c r="P2663" s="87"/>
      <c r="Q2663" s="86"/>
      <c r="S2663" s="97"/>
      <c r="T2663" s="86"/>
      <c r="U2663" s="86"/>
    </row>
    <row r="2664" spans="2:21" s="84" customFormat="1" ht="15.75" customHeight="1">
      <c r="B2664" s="85"/>
      <c r="M2664" s="86"/>
      <c r="P2664" s="87"/>
      <c r="Q2664" s="86"/>
      <c r="S2664" s="97"/>
      <c r="T2664" s="86"/>
      <c r="U2664" s="86"/>
    </row>
    <row r="2665" spans="2:21" s="84" customFormat="1" ht="15.75" customHeight="1">
      <c r="B2665" s="85"/>
      <c r="M2665" s="86"/>
      <c r="P2665" s="87"/>
      <c r="Q2665" s="86"/>
      <c r="S2665" s="97"/>
      <c r="T2665" s="86"/>
      <c r="U2665" s="86"/>
    </row>
    <row r="2666" spans="2:21" s="84" customFormat="1" ht="15.75" customHeight="1">
      <c r="B2666" s="85"/>
      <c r="M2666" s="86"/>
      <c r="P2666" s="87"/>
      <c r="Q2666" s="86"/>
      <c r="S2666" s="97"/>
      <c r="T2666" s="86"/>
      <c r="U2666" s="86"/>
    </row>
    <row r="2667" spans="2:21" s="84" customFormat="1" ht="15.75" customHeight="1">
      <c r="B2667" s="85"/>
      <c r="M2667" s="86"/>
      <c r="P2667" s="87"/>
      <c r="Q2667" s="86"/>
      <c r="S2667" s="97"/>
      <c r="T2667" s="86"/>
      <c r="U2667" s="86"/>
    </row>
    <row r="2668" spans="2:21" s="84" customFormat="1" ht="15.75" customHeight="1">
      <c r="B2668" s="85"/>
      <c r="M2668" s="86"/>
      <c r="P2668" s="87"/>
      <c r="Q2668" s="86"/>
      <c r="S2668" s="97"/>
      <c r="T2668" s="86"/>
      <c r="U2668" s="86"/>
    </row>
    <row r="2669" spans="2:21" s="84" customFormat="1" ht="15.75" customHeight="1">
      <c r="B2669" s="85"/>
      <c r="M2669" s="86"/>
      <c r="P2669" s="87"/>
      <c r="Q2669" s="86"/>
      <c r="S2669" s="97"/>
      <c r="T2669" s="86"/>
      <c r="U2669" s="86"/>
    </row>
    <row r="2670" spans="2:21" s="84" customFormat="1" ht="15.75" customHeight="1">
      <c r="B2670" s="85"/>
      <c r="M2670" s="86"/>
      <c r="P2670" s="87"/>
      <c r="Q2670" s="86"/>
      <c r="S2670" s="97"/>
      <c r="T2670" s="86"/>
      <c r="U2670" s="86"/>
    </row>
    <row r="2671" spans="2:21" s="84" customFormat="1" ht="15.75" customHeight="1">
      <c r="B2671" s="85"/>
      <c r="M2671" s="86"/>
      <c r="P2671" s="87"/>
      <c r="Q2671" s="86"/>
      <c r="S2671" s="97"/>
      <c r="T2671" s="86"/>
      <c r="U2671" s="86"/>
    </row>
    <row r="2672" spans="2:21" s="84" customFormat="1" ht="15.75" customHeight="1">
      <c r="B2672" s="85"/>
      <c r="M2672" s="86"/>
      <c r="P2672" s="87"/>
      <c r="Q2672" s="86"/>
      <c r="S2672" s="97"/>
      <c r="T2672" s="86"/>
      <c r="U2672" s="86"/>
    </row>
    <row r="2673" spans="2:21" s="84" customFormat="1" ht="15.75" customHeight="1">
      <c r="B2673" s="85"/>
      <c r="M2673" s="86"/>
      <c r="P2673" s="87"/>
      <c r="Q2673" s="86"/>
      <c r="S2673" s="97"/>
      <c r="T2673" s="86"/>
      <c r="U2673" s="86"/>
    </row>
    <row r="2674" spans="2:21" s="84" customFormat="1" ht="15.75" customHeight="1">
      <c r="B2674" s="85"/>
      <c r="M2674" s="86"/>
      <c r="P2674" s="87"/>
      <c r="Q2674" s="86"/>
      <c r="S2674" s="97"/>
      <c r="T2674" s="86"/>
      <c r="U2674" s="86"/>
    </row>
    <row r="2675" spans="2:21" s="84" customFormat="1" ht="15.75" customHeight="1">
      <c r="B2675" s="85"/>
      <c r="M2675" s="86"/>
      <c r="P2675" s="87"/>
      <c r="Q2675" s="86"/>
      <c r="S2675" s="97"/>
      <c r="T2675" s="86"/>
      <c r="U2675" s="86"/>
    </row>
    <row r="2676" spans="2:21" s="84" customFormat="1" ht="15.75" customHeight="1">
      <c r="B2676" s="85"/>
      <c r="M2676" s="86"/>
      <c r="P2676" s="87"/>
      <c r="Q2676" s="86"/>
      <c r="S2676" s="97"/>
      <c r="T2676" s="86"/>
      <c r="U2676" s="86"/>
    </row>
    <row r="2677" spans="2:21" s="84" customFormat="1" ht="15.75" customHeight="1">
      <c r="B2677" s="85"/>
      <c r="M2677" s="86"/>
      <c r="P2677" s="87"/>
      <c r="Q2677" s="86"/>
      <c r="S2677" s="97"/>
      <c r="T2677" s="86"/>
      <c r="U2677" s="86"/>
    </row>
    <row r="2678" spans="2:21" s="84" customFormat="1" ht="15.75" customHeight="1">
      <c r="B2678" s="85"/>
      <c r="M2678" s="86"/>
      <c r="P2678" s="87"/>
      <c r="Q2678" s="86"/>
      <c r="S2678" s="97"/>
      <c r="T2678" s="86"/>
      <c r="U2678" s="86"/>
    </row>
    <row r="2679" spans="2:21" s="84" customFormat="1" ht="15.75" customHeight="1">
      <c r="B2679" s="85"/>
      <c r="M2679" s="86"/>
      <c r="P2679" s="87"/>
      <c r="Q2679" s="86"/>
      <c r="S2679" s="97"/>
      <c r="T2679" s="86"/>
      <c r="U2679" s="86"/>
    </row>
    <row r="2680" spans="2:21" s="84" customFormat="1" ht="15.75" customHeight="1">
      <c r="B2680" s="85"/>
      <c r="M2680" s="86"/>
      <c r="P2680" s="87"/>
      <c r="Q2680" s="86"/>
      <c r="S2680" s="97"/>
      <c r="T2680" s="86"/>
      <c r="U2680" s="86"/>
    </row>
    <row r="2681" spans="2:21" s="84" customFormat="1" ht="15.75" customHeight="1">
      <c r="B2681" s="85"/>
      <c r="M2681" s="86"/>
      <c r="P2681" s="87"/>
      <c r="Q2681" s="86"/>
      <c r="S2681" s="97"/>
      <c r="T2681" s="86"/>
      <c r="U2681" s="86"/>
    </row>
    <row r="2682" spans="2:21" s="84" customFormat="1" ht="15.75" customHeight="1">
      <c r="B2682" s="85"/>
      <c r="M2682" s="86"/>
      <c r="P2682" s="87"/>
      <c r="Q2682" s="86"/>
      <c r="S2682" s="97"/>
      <c r="T2682" s="86"/>
      <c r="U2682" s="86"/>
    </row>
    <row r="2683" spans="2:21" s="84" customFormat="1" ht="15.75" customHeight="1">
      <c r="B2683" s="85"/>
      <c r="M2683" s="86"/>
      <c r="P2683" s="87"/>
      <c r="Q2683" s="86"/>
      <c r="S2683" s="97"/>
      <c r="T2683" s="86"/>
      <c r="U2683" s="86"/>
    </row>
    <row r="2684" spans="2:21" s="84" customFormat="1" ht="15.75" customHeight="1">
      <c r="B2684" s="85"/>
      <c r="M2684" s="86"/>
      <c r="P2684" s="87"/>
      <c r="Q2684" s="86"/>
      <c r="S2684" s="97"/>
      <c r="T2684" s="86"/>
      <c r="U2684" s="86"/>
    </row>
    <row r="2685" spans="2:21" s="84" customFormat="1" ht="15.75" customHeight="1">
      <c r="B2685" s="85"/>
      <c r="M2685" s="86"/>
      <c r="P2685" s="87"/>
      <c r="Q2685" s="86"/>
      <c r="S2685" s="97"/>
      <c r="T2685" s="86"/>
      <c r="U2685" s="86"/>
    </row>
    <row r="2686" spans="2:21" s="84" customFormat="1" ht="15.75" customHeight="1">
      <c r="B2686" s="85"/>
      <c r="M2686" s="86"/>
      <c r="P2686" s="87"/>
      <c r="Q2686" s="86"/>
      <c r="S2686" s="97"/>
      <c r="T2686" s="86"/>
      <c r="U2686" s="86"/>
    </row>
    <row r="2687" spans="2:21" s="84" customFormat="1" ht="15.75" customHeight="1">
      <c r="B2687" s="85"/>
      <c r="M2687" s="86"/>
      <c r="P2687" s="87"/>
      <c r="Q2687" s="86"/>
      <c r="S2687" s="97"/>
      <c r="T2687" s="86"/>
      <c r="U2687" s="86"/>
    </row>
    <row r="2688" spans="2:21" s="84" customFormat="1" ht="15.75" customHeight="1">
      <c r="B2688" s="85"/>
      <c r="M2688" s="86"/>
      <c r="P2688" s="87"/>
      <c r="Q2688" s="86"/>
      <c r="S2688" s="97"/>
      <c r="T2688" s="86"/>
      <c r="U2688" s="86"/>
    </row>
    <row r="2689" spans="2:21" s="84" customFormat="1" ht="15.75" customHeight="1">
      <c r="B2689" s="85"/>
      <c r="M2689" s="86"/>
      <c r="P2689" s="87"/>
      <c r="Q2689" s="86"/>
      <c r="S2689" s="97"/>
      <c r="T2689" s="86"/>
      <c r="U2689" s="86"/>
    </row>
    <row r="2690" spans="2:21" s="84" customFormat="1" ht="15.75" customHeight="1">
      <c r="B2690" s="85"/>
      <c r="M2690" s="86"/>
      <c r="P2690" s="87"/>
      <c r="Q2690" s="86"/>
      <c r="S2690" s="97"/>
      <c r="T2690" s="86"/>
      <c r="U2690" s="86"/>
    </row>
    <row r="2691" spans="2:21" s="84" customFormat="1" ht="15.75" customHeight="1">
      <c r="B2691" s="85"/>
      <c r="M2691" s="86"/>
      <c r="P2691" s="87"/>
      <c r="Q2691" s="86"/>
      <c r="S2691" s="97"/>
      <c r="T2691" s="86"/>
      <c r="U2691" s="86"/>
    </row>
    <row r="2692" spans="2:21" s="84" customFormat="1" ht="15.75" customHeight="1">
      <c r="B2692" s="85"/>
      <c r="M2692" s="86"/>
      <c r="P2692" s="87"/>
      <c r="Q2692" s="86"/>
      <c r="S2692" s="97"/>
      <c r="T2692" s="86"/>
      <c r="U2692" s="86"/>
    </row>
    <row r="2693" spans="2:21" s="84" customFormat="1" ht="15.75" customHeight="1">
      <c r="B2693" s="85"/>
      <c r="M2693" s="86"/>
      <c r="P2693" s="87"/>
      <c r="Q2693" s="86"/>
      <c r="S2693" s="97"/>
      <c r="T2693" s="86"/>
      <c r="U2693" s="86"/>
    </row>
    <row r="2694" spans="2:21" s="84" customFormat="1" ht="15.75" customHeight="1">
      <c r="B2694" s="85"/>
      <c r="M2694" s="86"/>
      <c r="P2694" s="87"/>
      <c r="Q2694" s="86"/>
      <c r="S2694" s="97"/>
      <c r="T2694" s="86"/>
      <c r="U2694" s="86"/>
    </row>
    <row r="2695" spans="2:21" s="84" customFormat="1" ht="15.75" customHeight="1">
      <c r="B2695" s="85"/>
      <c r="M2695" s="86"/>
      <c r="P2695" s="87"/>
      <c r="Q2695" s="86"/>
      <c r="S2695" s="97"/>
      <c r="T2695" s="86"/>
      <c r="U2695" s="86"/>
    </row>
    <row r="2696" spans="2:21" s="84" customFormat="1" ht="15.75" customHeight="1">
      <c r="B2696" s="85"/>
      <c r="M2696" s="86"/>
      <c r="P2696" s="87"/>
      <c r="Q2696" s="86"/>
      <c r="S2696" s="97"/>
      <c r="T2696" s="86"/>
      <c r="U2696" s="86"/>
    </row>
    <row r="2697" spans="2:21" s="84" customFormat="1" ht="15.75" customHeight="1">
      <c r="B2697" s="85"/>
      <c r="M2697" s="86"/>
      <c r="P2697" s="87"/>
      <c r="Q2697" s="86"/>
      <c r="S2697" s="97"/>
      <c r="T2697" s="86"/>
      <c r="U2697" s="86"/>
    </row>
    <row r="2698" spans="2:21" s="84" customFormat="1" ht="15.75" customHeight="1">
      <c r="B2698" s="85"/>
      <c r="M2698" s="86"/>
      <c r="P2698" s="87"/>
      <c r="Q2698" s="86"/>
      <c r="S2698" s="97"/>
      <c r="T2698" s="86"/>
      <c r="U2698" s="86"/>
    </row>
    <row r="2699" spans="2:21" s="84" customFormat="1" ht="15.75" customHeight="1">
      <c r="B2699" s="85"/>
      <c r="M2699" s="86"/>
      <c r="P2699" s="87"/>
      <c r="Q2699" s="86"/>
      <c r="S2699" s="97"/>
      <c r="T2699" s="86"/>
      <c r="U2699" s="86"/>
    </row>
    <row r="2700" spans="2:21" s="84" customFormat="1" ht="15.75" customHeight="1">
      <c r="B2700" s="85"/>
      <c r="M2700" s="86"/>
      <c r="P2700" s="87"/>
      <c r="Q2700" s="86"/>
      <c r="S2700" s="97"/>
      <c r="T2700" s="86"/>
      <c r="U2700" s="86"/>
    </row>
    <row r="2701" spans="2:21" s="84" customFormat="1" ht="15.75" customHeight="1">
      <c r="B2701" s="85"/>
      <c r="M2701" s="86"/>
      <c r="P2701" s="87"/>
      <c r="Q2701" s="86"/>
      <c r="S2701" s="97"/>
      <c r="T2701" s="86"/>
      <c r="U2701" s="86"/>
    </row>
    <row r="2702" spans="2:21" s="84" customFormat="1" ht="15.75" customHeight="1">
      <c r="B2702" s="85"/>
      <c r="M2702" s="86"/>
      <c r="P2702" s="87"/>
      <c r="Q2702" s="86"/>
      <c r="S2702" s="97"/>
      <c r="T2702" s="86"/>
      <c r="U2702" s="86"/>
    </row>
    <row r="2703" spans="2:21" s="84" customFormat="1" ht="15.75" customHeight="1">
      <c r="B2703" s="85"/>
      <c r="M2703" s="86"/>
      <c r="P2703" s="87"/>
      <c r="Q2703" s="86"/>
      <c r="S2703" s="97"/>
      <c r="T2703" s="86"/>
      <c r="U2703" s="86"/>
    </row>
    <row r="2704" spans="2:21" s="84" customFormat="1" ht="15.75" customHeight="1">
      <c r="B2704" s="85"/>
      <c r="M2704" s="86"/>
      <c r="P2704" s="87"/>
      <c r="Q2704" s="86"/>
      <c r="S2704" s="97"/>
      <c r="T2704" s="86"/>
      <c r="U2704" s="86"/>
    </row>
    <row r="2705" spans="2:21" s="84" customFormat="1" ht="15.75" customHeight="1">
      <c r="B2705" s="85"/>
      <c r="M2705" s="86"/>
      <c r="P2705" s="87"/>
      <c r="Q2705" s="86"/>
      <c r="S2705" s="97"/>
      <c r="T2705" s="86"/>
      <c r="U2705" s="86"/>
    </row>
    <row r="2706" spans="2:21" s="84" customFormat="1" ht="15.75" customHeight="1">
      <c r="B2706" s="85"/>
      <c r="M2706" s="86"/>
      <c r="P2706" s="87"/>
      <c r="Q2706" s="86"/>
      <c r="S2706" s="97"/>
      <c r="T2706" s="86"/>
      <c r="U2706" s="86"/>
    </row>
    <row r="2707" spans="2:21" s="84" customFormat="1" ht="15.75" customHeight="1">
      <c r="B2707" s="85"/>
      <c r="M2707" s="86"/>
      <c r="P2707" s="87"/>
      <c r="Q2707" s="86"/>
      <c r="S2707" s="97"/>
      <c r="T2707" s="86"/>
      <c r="U2707" s="86"/>
    </row>
    <row r="2708" spans="2:21" s="84" customFormat="1" ht="15.75" customHeight="1">
      <c r="B2708" s="85"/>
      <c r="M2708" s="86"/>
      <c r="P2708" s="87"/>
      <c r="Q2708" s="86"/>
      <c r="S2708" s="97"/>
      <c r="T2708" s="86"/>
      <c r="U2708" s="86"/>
    </row>
    <row r="2709" spans="2:21" s="84" customFormat="1" ht="15.75" customHeight="1">
      <c r="B2709" s="85"/>
      <c r="M2709" s="86"/>
      <c r="P2709" s="87"/>
      <c r="Q2709" s="86"/>
      <c r="S2709" s="97"/>
      <c r="T2709" s="86"/>
      <c r="U2709" s="86"/>
    </row>
    <row r="2710" spans="2:21" s="84" customFormat="1" ht="15.75" customHeight="1">
      <c r="B2710" s="85"/>
      <c r="M2710" s="86"/>
      <c r="P2710" s="87"/>
      <c r="Q2710" s="86"/>
      <c r="S2710" s="97"/>
      <c r="T2710" s="86"/>
      <c r="U2710" s="86"/>
    </row>
    <row r="2711" spans="2:21" s="84" customFormat="1" ht="15.75" customHeight="1">
      <c r="B2711" s="85"/>
      <c r="M2711" s="86"/>
      <c r="P2711" s="87"/>
      <c r="Q2711" s="86"/>
      <c r="S2711" s="97"/>
      <c r="T2711" s="86"/>
      <c r="U2711" s="86"/>
    </row>
    <row r="2712" spans="2:21" s="84" customFormat="1" ht="15.75" customHeight="1">
      <c r="B2712" s="85"/>
      <c r="M2712" s="86"/>
      <c r="P2712" s="87"/>
      <c r="Q2712" s="86"/>
      <c r="S2712" s="97"/>
      <c r="T2712" s="86"/>
      <c r="U2712" s="86"/>
    </row>
    <row r="2713" spans="2:21" s="84" customFormat="1" ht="15.75" customHeight="1">
      <c r="B2713" s="85"/>
      <c r="M2713" s="86"/>
      <c r="P2713" s="87"/>
      <c r="Q2713" s="86"/>
      <c r="S2713" s="97"/>
      <c r="T2713" s="86"/>
      <c r="U2713" s="86"/>
    </row>
    <row r="2714" spans="2:21" s="84" customFormat="1" ht="15.75" customHeight="1">
      <c r="B2714" s="85"/>
      <c r="M2714" s="86"/>
      <c r="P2714" s="87"/>
      <c r="Q2714" s="86"/>
      <c r="S2714" s="97"/>
      <c r="T2714" s="86"/>
      <c r="U2714" s="86"/>
    </row>
    <row r="2715" spans="2:21" s="84" customFormat="1" ht="15.75" customHeight="1">
      <c r="B2715" s="85"/>
      <c r="M2715" s="86"/>
      <c r="P2715" s="87"/>
      <c r="Q2715" s="86"/>
      <c r="S2715" s="97"/>
      <c r="T2715" s="86"/>
      <c r="U2715" s="86"/>
    </row>
    <row r="2716" spans="2:21" s="84" customFormat="1" ht="15.75" customHeight="1">
      <c r="B2716" s="85"/>
      <c r="M2716" s="86"/>
      <c r="P2716" s="87"/>
      <c r="Q2716" s="86"/>
      <c r="S2716" s="97"/>
      <c r="T2716" s="86"/>
      <c r="U2716" s="86"/>
    </row>
    <row r="2717" spans="2:21" s="84" customFormat="1" ht="15.75" customHeight="1">
      <c r="B2717" s="85"/>
      <c r="M2717" s="86"/>
      <c r="P2717" s="87"/>
      <c r="Q2717" s="86"/>
      <c r="S2717" s="97"/>
      <c r="T2717" s="86"/>
      <c r="U2717" s="86"/>
    </row>
    <row r="2718" spans="2:21" s="84" customFormat="1" ht="15.75" customHeight="1">
      <c r="B2718" s="85"/>
      <c r="M2718" s="86"/>
      <c r="P2718" s="87"/>
      <c r="Q2718" s="86"/>
      <c r="S2718" s="97"/>
      <c r="T2718" s="86"/>
      <c r="U2718" s="86"/>
    </row>
    <row r="2719" spans="2:21" s="84" customFormat="1" ht="15.75" customHeight="1">
      <c r="B2719" s="85"/>
      <c r="M2719" s="86"/>
      <c r="P2719" s="87"/>
      <c r="Q2719" s="86"/>
      <c r="S2719" s="97"/>
      <c r="T2719" s="86"/>
      <c r="U2719" s="86"/>
    </row>
    <row r="2720" spans="2:21" s="84" customFormat="1" ht="15.75" customHeight="1">
      <c r="B2720" s="85"/>
      <c r="M2720" s="86"/>
      <c r="P2720" s="87"/>
      <c r="Q2720" s="86"/>
      <c r="S2720" s="97"/>
      <c r="T2720" s="86"/>
      <c r="U2720" s="86"/>
    </row>
    <row r="2721" spans="2:21" s="84" customFormat="1" ht="15.75" customHeight="1">
      <c r="B2721" s="85"/>
      <c r="M2721" s="86"/>
      <c r="P2721" s="87"/>
      <c r="Q2721" s="86"/>
      <c r="S2721" s="97"/>
      <c r="T2721" s="86"/>
      <c r="U2721" s="86"/>
    </row>
    <row r="2722" spans="2:21" s="84" customFormat="1" ht="15.75" customHeight="1">
      <c r="B2722" s="85"/>
      <c r="M2722" s="86"/>
      <c r="P2722" s="87"/>
      <c r="Q2722" s="86"/>
      <c r="S2722" s="97"/>
      <c r="T2722" s="86"/>
      <c r="U2722" s="86"/>
    </row>
    <row r="2723" spans="2:21" s="84" customFormat="1" ht="15.75" customHeight="1">
      <c r="B2723" s="85"/>
      <c r="M2723" s="86"/>
      <c r="P2723" s="87"/>
      <c r="Q2723" s="86"/>
      <c r="S2723" s="97"/>
      <c r="T2723" s="86"/>
      <c r="U2723" s="86"/>
    </row>
    <row r="2724" spans="2:21" s="84" customFormat="1" ht="15.75" customHeight="1">
      <c r="B2724" s="85"/>
      <c r="M2724" s="86"/>
      <c r="P2724" s="87"/>
      <c r="Q2724" s="86"/>
      <c r="S2724" s="97"/>
      <c r="T2724" s="86"/>
      <c r="U2724" s="86"/>
    </row>
    <row r="2725" spans="2:21" s="84" customFormat="1" ht="15.75" customHeight="1">
      <c r="B2725" s="85"/>
      <c r="M2725" s="86"/>
      <c r="P2725" s="87"/>
      <c r="Q2725" s="86"/>
      <c r="S2725" s="97"/>
      <c r="T2725" s="86"/>
      <c r="U2725" s="86"/>
    </row>
    <row r="2726" spans="2:21" s="84" customFormat="1" ht="15.75" customHeight="1">
      <c r="B2726" s="85"/>
      <c r="M2726" s="86"/>
      <c r="P2726" s="87"/>
      <c r="Q2726" s="86"/>
      <c r="S2726" s="97"/>
      <c r="T2726" s="86"/>
      <c r="U2726" s="86"/>
    </row>
    <row r="2727" spans="2:21" s="84" customFormat="1" ht="15.75" customHeight="1">
      <c r="B2727" s="85"/>
      <c r="M2727" s="86"/>
      <c r="P2727" s="87"/>
      <c r="Q2727" s="86"/>
      <c r="S2727" s="97"/>
      <c r="T2727" s="86"/>
      <c r="U2727" s="86"/>
    </row>
    <row r="2728" spans="2:21" s="84" customFormat="1" ht="15.75" customHeight="1">
      <c r="B2728" s="85"/>
      <c r="M2728" s="86"/>
      <c r="P2728" s="87"/>
      <c r="Q2728" s="86"/>
      <c r="S2728" s="97"/>
      <c r="T2728" s="86"/>
      <c r="U2728" s="86"/>
    </row>
    <row r="2729" spans="2:21" s="84" customFormat="1" ht="15.75" customHeight="1">
      <c r="B2729" s="85"/>
      <c r="M2729" s="86"/>
      <c r="P2729" s="87"/>
      <c r="Q2729" s="86"/>
      <c r="S2729" s="97"/>
      <c r="T2729" s="86"/>
      <c r="U2729" s="86"/>
    </row>
    <row r="2730" spans="2:21" s="84" customFormat="1" ht="15.75" customHeight="1">
      <c r="B2730" s="85"/>
      <c r="M2730" s="86"/>
      <c r="P2730" s="87"/>
      <c r="Q2730" s="86"/>
      <c r="S2730" s="97"/>
      <c r="T2730" s="86"/>
      <c r="U2730" s="86"/>
    </row>
    <row r="2731" spans="2:21" s="84" customFormat="1" ht="15.75" customHeight="1">
      <c r="B2731" s="85"/>
      <c r="M2731" s="86"/>
      <c r="P2731" s="87"/>
      <c r="Q2731" s="86"/>
      <c r="S2731" s="97"/>
      <c r="T2731" s="86"/>
      <c r="U2731" s="86"/>
    </row>
    <row r="2732" spans="2:21" s="84" customFormat="1" ht="15.75" customHeight="1">
      <c r="B2732" s="85"/>
      <c r="M2732" s="86"/>
      <c r="P2732" s="87"/>
      <c r="Q2732" s="86"/>
      <c r="S2732" s="97"/>
      <c r="T2732" s="86"/>
      <c r="U2732" s="86"/>
    </row>
    <row r="2733" spans="2:21" s="84" customFormat="1" ht="15.75" customHeight="1">
      <c r="B2733" s="85"/>
      <c r="M2733" s="86"/>
      <c r="P2733" s="87"/>
      <c r="Q2733" s="86"/>
      <c r="S2733" s="97"/>
      <c r="T2733" s="86"/>
      <c r="U2733" s="86"/>
    </row>
    <row r="2734" spans="2:21" s="84" customFormat="1" ht="15.75" customHeight="1">
      <c r="B2734" s="85"/>
      <c r="M2734" s="86"/>
      <c r="P2734" s="87"/>
      <c r="Q2734" s="86"/>
      <c r="S2734" s="97"/>
      <c r="T2734" s="86"/>
      <c r="U2734" s="86"/>
    </row>
    <row r="2735" spans="2:21" s="84" customFormat="1" ht="15.75" customHeight="1">
      <c r="B2735" s="85"/>
      <c r="M2735" s="86"/>
      <c r="P2735" s="87"/>
      <c r="Q2735" s="86"/>
      <c r="S2735" s="97"/>
      <c r="T2735" s="86"/>
      <c r="U2735" s="86"/>
    </row>
    <row r="2736" spans="2:21" s="84" customFormat="1" ht="15.75" customHeight="1">
      <c r="B2736" s="85"/>
      <c r="M2736" s="86"/>
      <c r="P2736" s="87"/>
      <c r="Q2736" s="86"/>
      <c r="S2736" s="97"/>
      <c r="T2736" s="86"/>
      <c r="U2736" s="86"/>
    </row>
    <row r="2737" spans="2:21" s="84" customFormat="1" ht="15.75" customHeight="1">
      <c r="B2737" s="85"/>
      <c r="M2737" s="86"/>
      <c r="P2737" s="87"/>
      <c r="Q2737" s="86"/>
      <c r="S2737" s="97"/>
      <c r="T2737" s="86"/>
      <c r="U2737" s="86"/>
    </row>
    <row r="2738" spans="2:21" s="84" customFormat="1" ht="15.75" customHeight="1">
      <c r="B2738" s="85"/>
      <c r="M2738" s="86"/>
      <c r="P2738" s="87"/>
      <c r="Q2738" s="86"/>
      <c r="S2738" s="97"/>
      <c r="T2738" s="86"/>
      <c r="U2738" s="86"/>
    </row>
    <row r="2739" spans="2:21" s="84" customFormat="1" ht="15.75" customHeight="1">
      <c r="B2739" s="85"/>
      <c r="M2739" s="86"/>
      <c r="P2739" s="87"/>
      <c r="Q2739" s="86"/>
      <c r="S2739" s="97"/>
      <c r="T2739" s="86"/>
      <c r="U2739" s="86"/>
    </row>
    <row r="2740" spans="2:21" s="84" customFormat="1" ht="15.75" customHeight="1">
      <c r="B2740" s="85"/>
      <c r="M2740" s="86"/>
      <c r="P2740" s="87"/>
      <c r="Q2740" s="86"/>
      <c r="S2740" s="97"/>
      <c r="T2740" s="86"/>
      <c r="U2740" s="86"/>
    </row>
    <row r="2741" spans="2:21" s="84" customFormat="1" ht="15.75" customHeight="1">
      <c r="B2741" s="85"/>
      <c r="M2741" s="86"/>
      <c r="P2741" s="87"/>
      <c r="Q2741" s="86"/>
      <c r="S2741" s="97"/>
      <c r="T2741" s="86"/>
      <c r="U2741" s="86"/>
    </row>
    <row r="2742" spans="2:21" s="84" customFormat="1" ht="15.75" customHeight="1">
      <c r="B2742" s="85"/>
      <c r="M2742" s="86"/>
      <c r="P2742" s="87"/>
      <c r="Q2742" s="86"/>
      <c r="S2742" s="97"/>
      <c r="T2742" s="86"/>
      <c r="U2742" s="86"/>
    </row>
    <row r="2743" spans="2:21" s="84" customFormat="1" ht="15.75" customHeight="1">
      <c r="B2743" s="85"/>
      <c r="M2743" s="86"/>
      <c r="P2743" s="87"/>
      <c r="Q2743" s="86"/>
      <c r="S2743" s="97"/>
      <c r="T2743" s="86"/>
      <c r="U2743" s="86"/>
    </row>
    <row r="2744" spans="2:21" s="84" customFormat="1" ht="15.75" customHeight="1">
      <c r="B2744" s="85"/>
      <c r="M2744" s="86"/>
      <c r="P2744" s="87"/>
      <c r="Q2744" s="86"/>
      <c r="S2744" s="97"/>
      <c r="T2744" s="86"/>
      <c r="U2744" s="86"/>
    </row>
    <row r="2745" spans="2:21" s="84" customFormat="1" ht="15.75" customHeight="1">
      <c r="B2745" s="85"/>
      <c r="M2745" s="86"/>
      <c r="P2745" s="87"/>
      <c r="Q2745" s="86"/>
      <c r="S2745" s="97"/>
      <c r="T2745" s="86"/>
      <c r="U2745" s="86"/>
    </row>
    <row r="2746" spans="2:21" s="84" customFormat="1" ht="15.75" customHeight="1">
      <c r="B2746" s="85"/>
      <c r="M2746" s="86"/>
      <c r="P2746" s="87"/>
      <c r="Q2746" s="86"/>
      <c r="S2746" s="97"/>
      <c r="T2746" s="86"/>
      <c r="U2746" s="86"/>
    </row>
    <row r="2747" spans="2:21" s="84" customFormat="1" ht="15.75" customHeight="1">
      <c r="B2747" s="85"/>
      <c r="M2747" s="86"/>
      <c r="P2747" s="87"/>
      <c r="Q2747" s="86"/>
      <c r="S2747" s="97"/>
      <c r="T2747" s="86"/>
      <c r="U2747" s="86"/>
    </row>
    <row r="2748" spans="2:21" s="84" customFormat="1" ht="15.75" customHeight="1">
      <c r="B2748" s="85"/>
      <c r="M2748" s="86"/>
      <c r="P2748" s="87"/>
      <c r="Q2748" s="86"/>
      <c r="S2748" s="97"/>
      <c r="T2748" s="86"/>
      <c r="U2748" s="86"/>
    </row>
    <row r="2749" spans="2:21" s="84" customFormat="1" ht="15.75" customHeight="1">
      <c r="B2749" s="85"/>
      <c r="M2749" s="86"/>
      <c r="P2749" s="87"/>
      <c r="Q2749" s="86"/>
      <c r="S2749" s="97"/>
      <c r="T2749" s="86"/>
      <c r="U2749" s="86"/>
    </row>
    <row r="2750" spans="2:21" s="84" customFormat="1" ht="15.75" customHeight="1">
      <c r="B2750" s="85"/>
      <c r="M2750" s="86"/>
      <c r="P2750" s="87"/>
      <c r="Q2750" s="86"/>
      <c r="S2750" s="97"/>
      <c r="T2750" s="86"/>
      <c r="U2750" s="86"/>
    </row>
    <row r="2751" spans="2:21" s="84" customFormat="1" ht="15.75" customHeight="1">
      <c r="B2751" s="85"/>
      <c r="M2751" s="86"/>
      <c r="P2751" s="87"/>
      <c r="Q2751" s="86"/>
      <c r="S2751" s="97"/>
      <c r="T2751" s="86"/>
      <c r="U2751" s="86"/>
    </row>
    <row r="2752" spans="2:21" s="84" customFormat="1" ht="15.75" customHeight="1">
      <c r="B2752" s="85"/>
      <c r="M2752" s="86"/>
      <c r="P2752" s="87"/>
      <c r="Q2752" s="86"/>
      <c r="S2752" s="97"/>
      <c r="T2752" s="86"/>
      <c r="U2752" s="86"/>
    </row>
    <row r="2753" spans="2:21" s="84" customFormat="1" ht="15.75" customHeight="1">
      <c r="B2753" s="85"/>
      <c r="M2753" s="86"/>
      <c r="P2753" s="87"/>
      <c r="Q2753" s="86"/>
      <c r="S2753" s="97"/>
      <c r="T2753" s="86"/>
      <c r="U2753" s="86"/>
    </row>
    <row r="2754" spans="2:21" s="84" customFormat="1" ht="15.75" customHeight="1">
      <c r="B2754" s="85"/>
      <c r="M2754" s="86"/>
      <c r="P2754" s="87"/>
      <c r="Q2754" s="86"/>
      <c r="S2754" s="97"/>
      <c r="T2754" s="86"/>
      <c r="U2754" s="86"/>
    </row>
    <row r="2755" spans="2:21" s="84" customFormat="1" ht="15.75" customHeight="1">
      <c r="B2755" s="85"/>
      <c r="M2755" s="86"/>
      <c r="P2755" s="87"/>
      <c r="Q2755" s="86"/>
      <c r="S2755" s="97"/>
      <c r="T2755" s="86"/>
      <c r="U2755" s="86"/>
    </row>
    <row r="2756" spans="2:21" s="84" customFormat="1" ht="15.75" customHeight="1">
      <c r="B2756" s="85"/>
      <c r="M2756" s="86"/>
      <c r="P2756" s="87"/>
      <c r="Q2756" s="86"/>
      <c r="S2756" s="97"/>
      <c r="T2756" s="86"/>
      <c r="U2756" s="86"/>
    </row>
    <row r="2757" spans="2:21" s="84" customFormat="1" ht="15.75" customHeight="1">
      <c r="B2757" s="85"/>
      <c r="M2757" s="86"/>
      <c r="P2757" s="87"/>
      <c r="Q2757" s="86"/>
      <c r="S2757" s="97"/>
      <c r="T2757" s="86"/>
      <c r="U2757" s="86"/>
    </row>
    <row r="2758" spans="2:21" s="84" customFormat="1" ht="15.75" customHeight="1">
      <c r="B2758" s="85"/>
      <c r="M2758" s="86"/>
      <c r="P2758" s="87"/>
      <c r="Q2758" s="86"/>
      <c r="S2758" s="97"/>
      <c r="T2758" s="86"/>
      <c r="U2758" s="86"/>
    </row>
    <row r="2759" spans="2:21" s="84" customFormat="1" ht="15.75" customHeight="1">
      <c r="B2759" s="85"/>
      <c r="M2759" s="86"/>
      <c r="P2759" s="87"/>
      <c r="Q2759" s="86"/>
      <c r="S2759" s="97"/>
      <c r="T2759" s="86"/>
      <c r="U2759" s="86"/>
    </row>
    <row r="2760" spans="2:21" s="84" customFormat="1" ht="15.75" customHeight="1">
      <c r="B2760" s="85"/>
      <c r="M2760" s="86"/>
      <c r="P2760" s="87"/>
      <c r="Q2760" s="86"/>
      <c r="S2760" s="97"/>
      <c r="T2760" s="86"/>
      <c r="U2760" s="86"/>
    </row>
    <row r="2761" spans="2:21" s="84" customFormat="1" ht="15.75" customHeight="1">
      <c r="B2761" s="85"/>
      <c r="M2761" s="86"/>
      <c r="P2761" s="87"/>
      <c r="Q2761" s="86"/>
      <c r="S2761" s="97"/>
      <c r="T2761" s="86"/>
      <c r="U2761" s="86"/>
    </row>
    <row r="2762" spans="2:21" s="84" customFormat="1" ht="15.75" customHeight="1">
      <c r="B2762" s="85"/>
      <c r="M2762" s="86"/>
      <c r="P2762" s="87"/>
      <c r="Q2762" s="86"/>
      <c r="S2762" s="97"/>
      <c r="T2762" s="86"/>
      <c r="U2762" s="86"/>
    </row>
    <row r="2763" spans="2:21" s="84" customFormat="1" ht="15.75" customHeight="1">
      <c r="B2763" s="85"/>
      <c r="M2763" s="86"/>
      <c r="P2763" s="87"/>
      <c r="Q2763" s="86"/>
      <c r="S2763" s="97"/>
      <c r="T2763" s="86"/>
      <c r="U2763" s="86"/>
    </row>
    <row r="2764" spans="2:21" s="84" customFormat="1" ht="15.75" customHeight="1">
      <c r="B2764" s="85"/>
      <c r="M2764" s="86"/>
      <c r="P2764" s="87"/>
      <c r="Q2764" s="86"/>
      <c r="S2764" s="97"/>
      <c r="T2764" s="86"/>
      <c r="U2764" s="86"/>
    </row>
    <row r="2765" spans="2:21" s="84" customFormat="1" ht="15.75" customHeight="1">
      <c r="B2765" s="85"/>
      <c r="M2765" s="86"/>
      <c r="P2765" s="87"/>
      <c r="Q2765" s="86"/>
      <c r="S2765" s="97"/>
      <c r="T2765" s="86"/>
      <c r="U2765" s="86"/>
    </row>
    <row r="2766" spans="2:21" s="84" customFormat="1" ht="15.75" customHeight="1">
      <c r="B2766" s="85"/>
      <c r="M2766" s="86"/>
      <c r="P2766" s="87"/>
      <c r="Q2766" s="86"/>
      <c r="S2766" s="97"/>
      <c r="T2766" s="86"/>
      <c r="U2766" s="86"/>
    </row>
    <row r="2767" spans="2:21" s="84" customFormat="1" ht="15.75" customHeight="1">
      <c r="B2767" s="85"/>
      <c r="M2767" s="86"/>
      <c r="P2767" s="87"/>
      <c r="Q2767" s="86"/>
      <c r="S2767" s="97"/>
      <c r="T2767" s="86"/>
      <c r="U2767" s="86"/>
    </row>
    <row r="2768" spans="2:21" s="84" customFormat="1" ht="15.75" customHeight="1">
      <c r="B2768" s="85"/>
      <c r="M2768" s="86"/>
      <c r="P2768" s="87"/>
      <c r="Q2768" s="86"/>
      <c r="S2768" s="97"/>
      <c r="T2768" s="86"/>
      <c r="U2768" s="86"/>
    </row>
    <row r="2769" spans="2:21" s="84" customFormat="1" ht="15.75" customHeight="1">
      <c r="B2769" s="85"/>
      <c r="M2769" s="86"/>
      <c r="P2769" s="87"/>
      <c r="Q2769" s="86"/>
      <c r="S2769" s="97"/>
      <c r="T2769" s="86"/>
      <c r="U2769" s="86"/>
    </row>
    <row r="2770" spans="2:21" s="84" customFormat="1" ht="15.75" customHeight="1">
      <c r="B2770" s="85"/>
      <c r="M2770" s="86"/>
      <c r="P2770" s="87"/>
      <c r="Q2770" s="86"/>
      <c r="S2770" s="97"/>
      <c r="T2770" s="86"/>
      <c r="U2770" s="86"/>
    </row>
    <row r="2771" spans="2:21" s="84" customFormat="1" ht="15.75" customHeight="1">
      <c r="B2771" s="85"/>
      <c r="M2771" s="86"/>
      <c r="P2771" s="87"/>
      <c r="Q2771" s="86"/>
      <c r="S2771" s="97"/>
      <c r="T2771" s="86"/>
      <c r="U2771" s="86"/>
    </row>
    <row r="2772" spans="2:21" s="84" customFormat="1" ht="15.75" customHeight="1">
      <c r="B2772" s="85"/>
      <c r="M2772" s="86"/>
      <c r="P2772" s="87"/>
      <c r="Q2772" s="86"/>
      <c r="S2772" s="97"/>
      <c r="T2772" s="86"/>
      <c r="U2772" s="86"/>
    </row>
    <row r="2773" spans="2:21" s="84" customFormat="1" ht="15.75" customHeight="1">
      <c r="B2773" s="85"/>
      <c r="M2773" s="86"/>
      <c r="P2773" s="87"/>
      <c r="Q2773" s="86"/>
      <c r="S2773" s="97"/>
      <c r="T2773" s="86"/>
      <c r="U2773" s="86"/>
    </row>
    <row r="2774" spans="2:21" s="84" customFormat="1" ht="15.75" customHeight="1">
      <c r="B2774" s="85"/>
      <c r="M2774" s="86"/>
      <c r="P2774" s="87"/>
      <c r="Q2774" s="86"/>
      <c r="S2774" s="97"/>
      <c r="T2774" s="86"/>
      <c r="U2774" s="86"/>
    </row>
    <row r="2775" spans="2:21" s="84" customFormat="1" ht="15.75" customHeight="1">
      <c r="B2775" s="85"/>
      <c r="M2775" s="86"/>
      <c r="P2775" s="87"/>
      <c r="Q2775" s="86"/>
      <c r="S2775" s="97"/>
      <c r="T2775" s="86"/>
      <c r="U2775" s="86"/>
    </row>
    <row r="2776" spans="2:21" s="84" customFormat="1" ht="15.75" customHeight="1">
      <c r="B2776" s="85"/>
      <c r="M2776" s="86"/>
      <c r="P2776" s="87"/>
      <c r="Q2776" s="86"/>
      <c r="S2776" s="97"/>
      <c r="T2776" s="86"/>
      <c r="U2776" s="86"/>
    </row>
    <row r="2777" spans="2:21" s="84" customFormat="1" ht="15.75" customHeight="1">
      <c r="B2777" s="85"/>
      <c r="M2777" s="86"/>
      <c r="P2777" s="87"/>
      <c r="Q2777" s="86"/>
      <c r="S2777" s="97"/>
      <c r="T2777" s="86"/>
      <c r="U2777" s="86"/>
    </row>
    <row r="2778" spans="2:21" s="84" customFormat="1" ht="15.75" customHeight="1">
      <c r="B2778" s="85"/>
      <c r="M2778" s="86"/>
      <c r="P2778" s="87"/>
      <c r="Q2778" s="86"/>
      <c r="S2778" s="97"/>
      <c r="T2778" s="86"/>
      <c r="U2778" s="86"/>
    </row>
    <row r="2779" spans="2:21" s="84" customFormat="1" ht="15.75" customHeight="1">
      <c r="B2779" s="85"/>
      <c r="M2779" s="86"/>
      <c r="P2779" s="87"/>
      <c r="Q2779" s="86"/>
      <c r="S2779" s="97"/>
      <c r="T2779" s="86"/>
      <c r="U2779" s="86"/>
    </row>
    <row r="2780" spans="2:21" s="84" customFormat="1" ht="15.75" customHeight="1">
      <c r="B2780" s="85"/>
      <c r="M2780" s="86"/>
      <c r="P2780" s="87"/>
      <c r="Q2780" s="86"/>
      <c r="S2780" s="97"/>
      <c r="T2780" s="86"/>
      <c r="U2780" s="86"/>
    </row>
    <row r="2781" spans="2:21" s="84" customFormat="1" ht="15.75" customHeight="1">
      <c r="B2781" s="85"/>
      <c r="M2781" s="86"/>
      <c r="P2781" s="87"/>
      <c r="Q2781" s="86"/>
      <c r="S2781" s="97"/>
      <c r="T2781" s="86"/>
      <c r="U2781" s="86"/>
    </row>
    <row r="2782" spans="2:21" s="84" customFormat="1" ht="15.75" customHeight="1">
      <c r="B2782" s="85"/>
      <c r="M2782" s="86"/>
      <c r="P2782" s="87"/>
      <c r="Q2782" s="86"/>
      <c r="S2782" s="97"/>
      <c r="T2782" s="86"/>
      <c r="U2782" s="86"/>
    </row>
    <row r="2783" spans="2:21" s="84" customFormat="1" ht="15.75" customHeight="1">
      <c r="B2783" s="85"/>
      <c r="M2783" s="86"/>
      <c r="P2783" s="87"/>
      <c r="Q2783" s="86"/>
      <c r="S2783" s="97"/>
      <c r="T2783" s="86"/>
      <c r="U2783" s="86"/>
    </row>
    <row r="2784" spans="2:21" s="84" customFormat="1" ht="15.75" customHeight="1">
      <c r="B2784" s="85"/>
      <c r="M2784" s="86"/>
      <c r="P2784" s="87"/>
      <c r="Q2784" s="86"/>
      <c r="S2784" s="97"/>
      <c r="T2784" s="86"/>
      <c r="U2784" s="86"/>
    </row>
    <row r="2785" spans="2:21" s="84" customFormat="1" ht="15.75" customHeight="1">
      <c r="B2785" s="85"/>
      <c r="M2785" s="86"/>
      <c r="P2785" s="87"/>
      <c r="Q2785" s="86"/>
      <c r="S2785" s="97"/>
      <c r="T2785" s="86"/>
      <c r="U2785" s="86"/>
    </row>
    <row r="2786" spans="2:21" s="84" customFormat="1" ht="15.75" customHeight="1">
      <c r="B2786" s="85"/>
      <c r="M2786" s="86"/>
      <c r="P2786" s="87"/>
      <c r="Q2786" s="86"/>
      <c r="S2786" s="97"/>
      <c r="T2786" s="86"/>
      <c r="U2786" s="86"/>
    </row>
    <row r="2787" spans="2:21" s="84" customFormat="1" ht="15.75" customHeight="1">
      <c r="B2787" s="85"/>
      <c r="M2787" s="86"/>
      <c r="P2787" s="87"/>
      <c r="Q2787" s="86"/>
      <c r="S2787" s="97"/>
      <c r="T2787" s="86"/>
      <c r="U2787" s="86"/>
    </row>
    <row r="2788" spans="2:21" s="84" customFormat="1" ht="15.75" customHeight="1">
      <c r="B2788" s="85"/>
      <c r="M2788" s="86"/>
      <c r="P2788" s="87"/>
      <c r="Q2788" s="86"/>
      <c r="S2788" s="97"/>
      <c r="T2788" s="86"/>
      <c r="U2788" s="86"/>
    </row>
    <row r="2789" spans="2:21" s="84" customFormat="1" ht="15.75" customHeight="1">
      <c r="B2789" s="85"/>
      <c r="M2789" s="86"/>
      <c r="P2789" s="87"/>
      <c r="Q2789" s="86"/>
      <c r="S2789" s="97"/>
      <c r="T2789" s="86"/>
      <c r="U2789" s="86"/>
    </row>
    <row r="2790" spans="2:21" s="84" customFormat="1" ht="15.75" customHeight="1">
      <c r="B2790" s="85"/>
      <c r="M2790" s="86"/>
      <c r="P2790" s="87"/>
      <c r="Q2790" s="86"/>
      <c r="S2790" s="97"/>
      <c r="T2790" s="86"/>
      <c r="U2790" s="86"/>
    </row>
    <row r="2791" spans="2:21" s="84" customFormat="1" ht="15.75" customHeight="1">
      <c r="B2791" s="85"/>
      <c r="M2791" s="86"/>
      <c r="P2791" s="87"/>
      <c r="Q2791" s="86"/>
      <c r="S2791" s="97"/>
      <c r="T2791" s="86"/>
      <c r="U2791" s="86"/>
    </row>
    <row r="2792" spans="2:21" s="84" customFormat="1" ht="15.75" customHeight="1">
      <c r="B2792" s="85"/>
      <c r="M2792" s="86"/>
      <c r="P2792" s="87"/>
      <c r="Q2792" s="86"/>
      <c r="S2792" s="97"/>
      <c r="T2792" s="86"/>
      <c r="U2792" s="86"/>
    </row>
    <row r="2793" spans="2:21" s="84" customFormat="1" ht="15.75" customHeight="1">
      <c r="B2793" s="85"/>
      <c r="M2793" s="86"/>
      <c r="P2793" s="87"/>
      <c r="Q2793" s="86"/>
      <c r="S2793" s="97"/>
      <c r="T2793" s="86"/>
      <c r="U2793" s="86"/>
    </row>
    <row r="2794" spans="2:21" s="84" customFormat="1" ht="15.75" customHeight="1">
      <c r="B2794" s="85"/>
      <c r="M2794" s="86"/>
      <c r="P2794" s="87"/>
      <c r="Q2794" s="86"/>
      <c r="S2794" s="97"/>
      <c r="T2794" s="86"/>
      <c r="U2794" s="86"/>
    </row>
    <row r="2795" spans="2:21" s="84" customFormat="1" ht="15.75" customHeight="1">
      <c r="B2795" s="85"/>
      <c r="M2795" s="86"/>
      <c r="P2795" s="87"/>
      <c r="Q2795" s="86"/>
      <c r="S2795" s="97"/>
      <c r="T2795" s="86"/>
      <c r="U2795" s="86"/>
    </row>
    <row r="2796" spans="2:21" s="84" customFormat="1" ht="15.75" customHeight="1">
      <c r="B2796" s="85"/>
      <c r="M2796" s="86"/>
      <c r="P2796" s="87"/>
      <c r="Q2796" s="86"/>
      <c r="S2796" s="97"/>
      <c r="T2796" s="86"/>
      <c r="U2796" s="86"/>
    </row>
    <row r="2797" spans="2:21" s="84" customFormat="1" ht="15.75" customHeight="1">
      <c r="B2797" s="85"/>
      <c r="M2797" s="86"/>
      <c r="P2797" s="87"/>
      <c r="Q2797" s="86"/>
      <c r="S2797" s="97"/>
      <c r="T2797" s="86"/>
      <c r="U2797" s="86"/>
    </row>
    <row r="2798" spans="2:21" s="84" customFormat="1" ht="15.75" customHeight="1">
      <c r="B2798" s="85"/>
      <c r="M2798" s="86"/>
      <c r="P2798" s="87"/>
      <c r="Q2798" s="86"/>
      <c r="S2798" s="97"/>
      <c r="T2798" s="86"/>
      <c r="U2798" s="86"/>
    </row>
    <row r="2799" spans="2:21" s="84" customFormat="1" ht="15.75" customHeight="1">
      <c r="B2799" s="85"/>
      <c r="M2799" s="86"/>
      <c r="P2799" s="87"/>
      <c r="Q2799" s="86"/>
      <c r="S2799" s="97"/>
      <c r="T2799" s="86"/>
      <c r="U2799" s="86"/>
    </row>
    <row r="2800" spans="2:21" s="84" customFormat="1" ht="15.75" customHeight="1">
      <c r="B2800" s="85"/>
      <c r="M2800" s="86"/>
      <c r="P2800" s="87"/>
      <c r="Q2800" s="86"/>
      <c r="S2800" s="97"/>
      <c r="T2800" s="86"/>
      <c r="U2800" s="86"/>
    </row>
    <row r="2801" spans="2:21" s="84" customFormat="1" ht="15.75" customHeight="1">
      <c r="B2801" s="85"/>
      <c r="M2801" s="86"/>
      <c r="P2801" s="87"/>
      <c r="Q2801" s="86"/>
      <c r="S2801" s="97"/>
      <c r="T2801" s="86"/>
      <c r="U2801" s="86"/>
    </row>
    <row r="2802" spans="2:21" s="84" customFormat="1" ht="15.75" customHeight="1">
      <c r="B2802" s="85"/>
      <c r="M2802" s="86"/>
      <c r="P2802" s="87"/>
      <c r="Q2802" s="86"/>
      <c r="S2802" s="97"/>
      <c r="T2802" s="86"/>
      <c r="U2802" s="86"/>
    </row>
    <row r="2803" spans="2:21" s="84" customFormat="1" ht="15.75" customHeight="1">
      <c r="B2803" s="85"/>
      <c r="M2803" s="86"/>
      <c r="P2803" s="87"/>
      <c r="Q2803" s="86"/>
      <c r="S2803" s="97"/>
      <c r="T2803" s="86"/>
      <c r="U2803" s="86"/>
    </row>
    <row r="2804" spans="2:21" s="84" customFormat="1" ht="15.75" customHeight="1">
      <c r="B2804" s="85"/>
      <c r="M2804" s="86"/>
      <c r="P2804" s="87"/>
      <c r="Q2804" s="86"/>
      <c r="S2804" s="97"/>
      <c r="T2804" s="86"/>
      <c r="U2804" s="86"/>
    </row>
    <row r="2805" spans="2:21" s="84" customFormat="1" ht="15.75" customHeight="1">
      <c r="B2805" s="85"/>
      <c r="M2805" s="86"/>
      <c r="P2805" s="87"/>
      <c r="Q2805" s="86"/>
      <c r="S2805" s="97"/>
      <c r="T2805" s="86"/>
      <c r="U2805" s="86"/>
    </row>
    <row r="2806" spans="2:21" s="84" customFormat="1" ht="15.75" customHeight="1">
      <c r="B2806" s="85"/>
      <c r="M2806" s="86"/>
      <c r="P2806" s="87"/>
      <c r="Q2806" s="86"/>
      <c r="S2806" s="97"/>
      <c r="T2806" s="86"/>
      <c r="U2806" s="86"/>
    </row>
    <row r="2807" spans="2:21" s="84" customFormat="1" ht="15.75" customHeight="1">
      <c r="B2807" s="85"/>
      <c r="M2807" s="86"/>
      <c r="P2807" s="87"/>
      <c r="Q2807" s="86"/>
      <c r="S2807" s="97"/>
      <c r="T2807" s="86"/>
      <c r="U2807" s="86"/>
    </row>
    <row r="2808" spans="2:21" s="84" customFormat="1" ht="15.75" customHeight="1">
      <c r="B2808" s="85"/>
      <c r="M2808" s="86"/>
      <c r="P2808" s="87"/>
      <c r="Q2808" s="86"/>
      <c r="S2808" s="97"/>
      <c r="T2808" s="86"/>
      <c r="U2808" s="86"/>
    </row>
    <row r="2809" spans="2:21" s="84" customFormat="1" ht="15.75" customHeight="1">
      <c r="B2809" s="85"/>
      <c r="M2809" s="86"/>
      <c r="P2809" s="87"/>
      <c r="Q2809" s="86"/>
      <c r="S2809" s="97"/>
      <c r="T2809" s="86"/>
      <c r="U2809" s="86"/>
    </row>
    <row r="2810" spans="2:21" s="84" customFormat="1" ht="15.75" customHeight="1">
      <c r="B2810" s="85"/>
      <c r="M2810" s="86"/>
      <c r="P2810" s="87"/>
      <c r="Q2810" s="86"/>
      <c r="S2810" s="97"/>
      <c r="T2810" s="86"/>
      <c r="U2810" s="86"/>
    </row>
    <row r="2811" spans="2:21" s="84" customFormat="1" ht="15.75" customHeight="1">
      <c r="B2811" s="85"/>
      <c r="M2811" s="86"/>
      <c r="P2811" s="87"/>
      <c r="Q2811" s="86"/>
      <c r="S2811" s="97"/>
      <c r="T2811" s="86"/>
      <c r="U2811" s="86"/>
    </row>
    <row r="2812" spans="2:21" s="84" customFormat="1" ht="15.75" customHeight="1">
      <c r="B2812" s="85"/>
      <c r="M2812" s="86"/>
      <c r="P2812" s="87"/>
      <c r="Q2812" s="86"/>
      <c r="S2812" s="97"/>
      <c r="T2812" s="86"/>
      <c r="U2812" s="86"/>
    </row>
    <row r="2813" spans="2:21" s="84" customFormat="1" ht="15.75" customHeight="1">
      <c r="B2813" s="85"/>
      <c r="M2813" s="86"/>
      <c r="P2813" s="87"/>
      <c r="Q2813" s="86"/>
      <c r="S2813" s="97"/>
      <c r="T2813" s="86"/>
      <c r="U2813" s="86"/>
    </row>
    <row r="2814" spans="2:21" s="84" customFormat="1" ht="15.75" customHeight="1">
      <c r="B2814" s="85"/>
      <c r="M2814" s="86"/>
      <c r="P2814" s="87"/>
      <c r="Q2814" s="86"/>
      <c r="S2814" s="97"/>
      <c r="T2814" s="86"/>
      <c r="U2814" s="86"/>
    </row>
    <row r="2815" spans="2:21" s="84" customFormat="1" ht="15.75" customHeight="1">
      <c r="B2815" s="85"/>
      <c r="M2815" s="86"/>
      <c r="P2815" s="87"/>
      <c r="Q2815" s="86"/>
      <c r="S2815" s="97"/>
      <c r="T2815" s="86"/>
      <c r="U2815" s="86"/>
    </row>
    <row r="2816" spans="2:21" s="84" customFormat="1" ht="15.75" customHeight="1">
      <c r="B2816" s="85"/>
      <c r="M2816" s="86"/>
      <c r="P2816" s="87"/>
      <c r="Q2816" s="86"/>
      <c r="S2816" s="97"/>
      <c r="T2816" s="86"/>
      <c r="U2816" s="86"/>
    </row>
    <row r="2817" spans="2:21" s="84" customFormat="1" ht="15.75" customHeight="1">
      <c r="B2817" s="85"/>
      <c r="M2817" s="86"/>
      <c r="P2817" s="87"/>
      <c r="Q2817" s="86"/>
      <c r="S2817" s="97"/>
      <c r="T2817" s="86"/>
      <c r="U2817" s="86"/>
    </row>
    <row r="2818" spans="2:21" s="84" customFormat="1" ht="15.75" customHeight="1">
      <c r="B2818" s="85"/>
      <c r="M2818" s="86"/>
      <c r="P2818" s="87"/>
      <c r="Q2818" s="86"/>
      <c r="S2818" s="97"/>
      <c r="T2818" s="86"/>
      <c r="U2818" s="86"/>
    </row>
    <row r="2819" spans="2:21" s="84" customFormat="1" ht="15.75" customHeight="1">
      <c r="B2819" s="85"/>
      <c r="M2819" s="86"/>
      <c r="P2819" s="87"/>
      <c r="Q2819" s="86"/>
      <c r="S2819" s="97"/>
      <c r="T2819" s="86"/>
      <c r="U2819" s="86"/>
    </row>
    <row r="2820" spans="2:21" s="84" customFormat="1" ht="15.75" customHeight="1">
      <c r="B2820" s="85"/>
      <c r="M2820" s="86"/>
      <c r="P2820" s="87"/>
      <c r="Q2820" s="86"/>
      <c r="S2820" s="97"/>
      <c r="T2820" s="86"/>
      <c r="U2820" s="86"/>
    </row>
    <row r="2821" spans="2:21" s="84" customFormat="1" ht="15.75" customHeight="1">
      <c r="B2821" s="85"/>
      <c r="M2821" s="86"/>
      <c r="P2821" s="87"/>
      <c r="Q2821" s="86"/>
      <c r="S2821" s="97"/>
      <c r="T2821" s="86"/>
      <c r="U2821" s="86"/>
    </row>
    <row r="2822" spans="2:21" s="84" customFormat="1" ht="15.75" customHeight="1">
      <c r="B2822" s="85"/>
      <c r="M2822" s="86"/>
      <c r="P2822" s="87"/>
      <c r="Q2822" s="86"/>
      <c r="S2822" s="97"/>
      <c r="T2822" s="86"/>
      <c r="U2822" s="86"/>
    </row>
    <row r="2823" spans="2:21" s="84" customFormat="1" ht="15.75" customHeight="1">
      <c r="B2823" s="85"/>
      <c r="M2823" s="86"/>
      <c r="P2823" s="87"/>
      <c r="Q2823" s="86"/>
      <c r="S2823" s="97"/>
      <c r="T2823" s="86"/>
      <c r="U2823" s="86"/>
    </row>
    <row r="2824" spans="2:21" s="84" customFormat="1" ht="15.75" customHeight="1">
      <c r="B2824" s="85"/>
      <c r="M2824" s="86"/>
      <c r="P2824" s="87"/>
      <c r="Q2824" s="86"/>
      <c r="S2824" s="97"/>
      <c r="T2824" s="86"/>
      <c r="U2824" s="86"/>
    </row>
    <row r="2825" spans="2:21" s="84" customFormat="1" ht="15.75" customHeight="1">
      <c r="B2825" s="85"/>
      <c r="M2825" s="86"/>
      <c r="P2825" s="87"/>
      <c r="Q2825" s="86"/>
      <c r="S2825" s="97"/>
      <c r="T2825" s="86"/>
      <c r="U2825" s="86"/>
    </row>
    <row r="2826" spans="2:21" s="84" customFormat="1" ht="15.75" customHeight="1">
      <c r="B2826" s="85"/>
      <c r="M2826" s="86"/>
      <c r="P2826" s="87"/>
      <c r="Q2826" s="86"/>
      <c r="S2826" s="97"/>
      <c r="T2826" s="86"/>
      <c r="U2826" s="86"/>
    </row>
    <row r="2827" spans="2:21" s="84" customFormat="1" ht="15.75" customHeight="1">
      <c r="B2827" s="85"/>
      <c r="M2827" s="86"/>
      <c r="P2827" s="87"/>
      <c r="Q2827" s="86"/>
      <c r="S2827" s="97"/>
      <c r="T2827" s="86"/>
      <c r="U2827" s="86"/>
    </row>
    <row r="2828" spans="2:21" s="84" customFormat="1" ht="15.75" customHeight="1">
      <c r="B2828" s="85"/>
      <c r="M2828" s="86"/>
      <c r="P2828" s="87"/>
      <c r="Q2828" s="86"/>
      <c r="S2828" s="97"/>
      <c r="T2828" s="86"/>
      <c r="U2828" s="86"/>
    </row>
    <row r="2829" spans="2:21" s="84" customFormat="1" ht="15.75" customHeight="1">
      <c r="B2829" s="85"/>
      <c r="M2829" s="86"/>
      <c r="P2829" s="87"/>
      <c r="Q2829" s="86"/>
      <c r="S2829" s="97"/>
      <c r="T2829" s="86"/>
      <c r="U2829" s="86"/>
    </row>
    <row r="2830" spans="2:21" s="84" customFormat="1" ht="15.75" customHeight="1">
      <c r="B2830" s="85"/>
      <c r="M2830" s="86"/>
      <c r="P2830" s="87"/>
      <c r="Q2830" s="86"/>
      <c r="S2830" s="97"/>
      <c r="T2830" s="86"/>
      <c r="U2830" s="86"/>
    </row>
    <row r="2831" spans="2:21" s="84" customFormat="1" ht="15.75" customHeight="1">
      <c r="B2831" s="85"/>
      <c r="M2831" s="86"/>
      <c r="P2831" s="87"/>
      <c r="Q2831" s="86"/>
      <c r="S2831" s="97"/>
      <c r="T2831" s="86"/>
      <c r="U2831" s="86"/>
    </row>
    <row r="2832" spans="2:21" s="84" customFormat="1" ht="15.75" customHeight="1">
      <c r="B2832" s="85"/>
      <c r="M2832" s="86"/>
      <c r="P2832" s="87"/>
      <c r="Q2832" s="86"/>
      <c r="S2832" s="97"/>
      <c r="T2832" s="86"/>
      <c r="U2832" s="86"/>
    </row>
    <row r="2833" spans="2:21" s="84" customFormat="1" ht="15.75" customHeight="1">
      <c r="B2833" s="85"/>
      <c r="M2833" s="86"/>
      <c r="P2833" s="87"/>
      <c r="Q2833" s="86"/>
      <c r="S2833" s="97"/>
      <c r="T2833" s="86"/>
      <c r="U2833" s="86"/>
    </row>
    <row r="2834" spans="2:21" s="84" customFormat="1" ht="15.75" customHeight="1">
      <c r="B2834" s="85"/>
      <c r="M2834" s="86"/>
      <c r="P2834" s="87"/>
      <c r="Q2834" s="86"/>
      <c r="S2834" s="97"/>
      <c r="T2834" s="86"/>
      <c r="U2834" s="86"/>
    </row>
    <row r="2835" spans="2:21" s="84" customFormat="1" ht="15.75" customHeight="1">
      <c r="B2835" s="85"/>
      <c r="M2835" s="86"/>
      <c r="P2835" s="87"/>
      <c r="Q2835" s="86"/>
      <c r="S2835" s="97"/>
      <c r="T2835" s="86"/>
      <c r="U2835" s="86"/>
    </row>
    <row r="2836" spans="2:21" s="84" customFormat="1" ht="15.75" customHeight="1">
      <c r="B2836" s="85"/>
      <c r="M2836" s="86"/>
      <c r="P2836" s="87"/>
      <c r="Q2836" s="86"/>
      <c r="S2836" s="97"/>
      <c r="T2836" s="86"/>
      <c r="U2836" s="86"/>
    </row>
    <row r="2837" spans="2:21" s="84" customFormat="1" ht="15.75" customHeight="1">
      <c r="B2837" s="85"/>
      <c r="M2837" s="86"/>
      <c r="P2837" s="87"/>
      <c r="Q2837" s="86"/>
      <c r="S2837" s="97"/>
      <c r="T2837" s="86"/>
      <c r="U2837" s="86"/>
    </row>
    <row r="2838" spans="2:21" s="84" customFormat="1" ht="15.75" customHeight="1">
      <c r="B2838" s="85"/>
      <c r="M2838" s="86"/>
      <c r="P2838" s="87"/>
      <c r="Q2838" s="86"/>
      <c r="S2838" s="97"/>
      <c r="T2838" s="86"/>
      <c r="U2838" s="86"/>
    </row>
    <row r="2839" spans="2:21" s="84" customFormat="1" ht="15.75" customHeight="1">
      <c r="B2839" s="85"/>
      <c r="M2839" s="86"/>
      <c r="P2839" s="87"/>
      <c r="Q2839" s="86"/>
      <c r="S2839" s="97"/>
      <c r="T2839" s="86"/>
      <c r="U2839" s="86"/>
    </row>
    <row r="2840" spans="2:21" s="84" customFormat="1" ht="15.75" customHeight="1">
      <c r="B2840" s="85"/>
      <c r="M2840" s="86"/>
      <c r="P2840" s="87"/>
      <c r="Q2840" s="86"/>
      <c r="S2840" s="97"/>
      <c r="T2840" s="86"/>
      <c r="U2840" s="86"/>
    </row>
    <row r="2841" spans="2:21" s="84" customFormat="1" ht="15.75" customHeight="1">
      <c r="B2841" s="85"/>
      <c r="M2841" s="86"/>
      <c r="P2841" s="87"/>
      <c r="Q2841" s="86"/>
      <c r="S2841" s="97"/>
      <c r="T2841" s="86"/>
      <c r="U2841" s="86"/>
    </row>
    <row r="2842" spans="2:21" s="84" customFormat="1" ht="15.75" customHeight="1">
      <c r="B2842" s="85"/>
      <c r="M2842" s="86"/>
      <c r="P2842" s="87"/>
      <c r="Q2842" s="86"/>
      <c r="S2842" s="97"/>
      <c r="T2842" s="86"/>
      <c r="U2842" s="86"/>
    </row>
    <row r="2843" spans="2:21" s="84" customFormat="1" ht="15.75" customHeight="1">
      <c r="B2843" s="85"/>
      <c r="M2843" s="86"/>
      <c r="P2843" s="87"/>
      <c r="Q2843" s="86"/>
      <c r="S2843" s="97"/>
      <c r="T2843" s="86"/>
      <c r="U2843" s="86"/>
    </row>
    <row r="2844" spans="2:21" s="84" customFormat="1" ht="15.75" customHeight="1">
      <c r="B2844" s="85"/>
      <c r="M2844" s="86"/>
      <c r="P2844" s="87"/>
      <c r="Q2844" s="86"/>
      <c r="S2844" s="97"/>
      <c r="T2844" s="86"/>
      <c r="U2844" s="86"/>
    </row>
    <row r="2845" spans="2:21" s="84" customFormat="1" ht="15.75" customHeight="1">
      <c r="B2845" s="85"/>
      <c r="M2845" s="86"/>
      <c r="P2845" s="87"/>
      <c r="Q2845" s="86"/>
      <c r="S2845" s="97"/>
      <c r="T2845" s="86"/>
      <c r="U2845" s="86"/>
    </row>
    <row r="2846" spans="2:21" s="84" customFormat="1" ht="15.75" customHeight="1">
      <c r="B2846" s="85"/>
      <c r="M2846" s="86"/>
      <c r="P2846" s="87"/>
      <c r="Q2846" s="86"/>
      <c r="S2846" s="97"/>
      <c r="T2846" s="86"/>
      <c r="U2846" s="86"/>
    </row>
    <row r="2847" spans="2:21" s="84" customFormat="1" ht="15.75" customHeight="1">
      <c r="B2847" s="85"/>
      <c r="M2847" s="86"/>
      <c r="P2847" s="87"/>
      <c r="Q2847" s="86"/>
      <c r="S2847" s="97"/>
      <c r="T2847" s="86"/>
      <c r="U2847" s="86"/>
    </row>
    <row r="2848" spans="2:21" s="84" customFormat="1" ht="15.75" customHeight="1">
      <c r="B2848" s="85"/>
      <c r="M2848" s="86"/>
      <c r="P2848" s="87"/>
      <c r="Q2848" s="86"/>
      <c r="S2848" s="97"/>
      <c r="T2848" s="86"/>
      <c r="U2848" s="86"/>
    </row>
    <row r="2849" spans="2:21" s="84" customFormat="1" ht="15.75" customHeight="1">
      <c r="B2849" s="85"/>
      <c r="M2849" s="86"/>
      <c r="P2849" s="87"/>
      <c r="Q2849" s="86"/>
      <c r="S2849" s="97"/>
      <c r="T2849" s="86"/>
      <c r="U2849" s="86"/>
    </row>
    <row r="2850" spans="2:21" s="84" customFormat="1" ht="15.75" customHeight="1">
      <c r="B2850" s="85"/>
      <c r="M2850" s="86"/>
      <c r="P2850" s="87"/>
      <c r="Q2850" s="86"/>
      <c r="S2850" s="97"/>
      <c r="T2850" s="86"/>
      <c r="U2850" s="86"/>
    </row>
    <row r="2851" spans="2:21" s="84" customFormat="1" ht="15.75" customHeight="1">
      <c r="B2851" s="85"/>
      <c r="M2851" s="86"/>
      <c r="P2851" s="87"/>
      <c r="Q2851" s="86"/>
      <c r="S2851" s="97"/>
      <c r="T2851" s="86"/>
      <c r="U2851" s="86"/>
    </row>
    <row r="2852" spans="2:21" s="84" customFormat="1" ht="15.75" customHeight="1">
      <c r="B2852" s="85"/>
      <c r="M2852" s="86"/>
      <c r="P2852" s="87"/>
      <c r="Q2852" s="86"/>
      <c r="S2852" s="97"/>
      <c r="T2852" s="86"/>
      <c r="U2852" s="86"/>
    </row>
    <row r="2853" spans="2:21" s="84" customFormat="1" ht="15.75" customHeight="1">
      <c r="B2853" s="85"/>
      <c r="M2853" s="86"/>
      <c r="P2853" s="87"/>
      <c r="Q2853" s="86"/>
      <c r="S2853" s="97"/>
      <c r="T2853" s="86"/>
      <c r="U2853" s="86"/>
    </row>
    <row r="2854" spans="2:21" s="84" customFormat="1" ht="15.75" customHeight="1">
      <c r="B2854" s="85"/>
      <c r="M2854" s="86"/>
      <c r="P2854" s="87"/>
      <c r="Q2854" s="86"/>
      <c r="S2854" s="97"/>
      <c r="T2854" s="86"/>
      <c r="U2854" s="86"/>
    </row>
    <row r="2855" spans="2:21" s="84" customFormat="1" ht="15.75" customHeight="1">
      <c r="B2855" s="85"/>
      <c r="M2855" s="86"/>
      <c r="P2855" s="87"/>
      <c r="Q2855" s="86"/>
      <c r="S2855" s="97"/>
      <c r="T2855" s="86"/>
      <c r="U2855" s="86"/>
    </row>
    <row r="2856" spans="2:21" s="84" customFormat="1" ht="15.75" customHeight="1">
      <c r="B2856" s="85"/>
      <c r="M2856" s="86"/>
      <c r="P2856" s="87"/>
      <c r="Q2856" s="86"/>
      <c r="S2856" s="97"/>
      <c r="T2856" s="86"/>
      <c r="U2856" s="86"/>
    </row>
    <row r="2857" spans="2:21" s="84" customFormat="1" ht="15.75" customHeight="1">
      <c r="B2857" s="85"/>
      <c r="M2857" s="86"/>
      <c r="P2857" s="87"/>
      <c r="Q2857" s="86"/>
      <c r="S2857" s="97"/>
      <c r="T2857" s="86"/>
      <c r="U2857" s="86"/>
    </row>
    <row r="2858" spans="2:21" s="84" customFormat="1" ht="15.75" customHeight="1">
      <c r="B2858" s="85"/>
      <c r="M2858" s="86"/>
      <c r="P2858" s="87"/>
      <c r="Q2858" s="86"/>
      <c r="S2858" s="97"/>
      <c r="T2858" s="86"/>
      <c r="U2858" s="86"/>
    </row>
    <row r="2859" spans="2:21" s="84" customFormat="1" ht="15.75" customHeight="1">
      <c r="B2859" s="85"/>
      <c r="M2859" s="86"/>
      <c r="P2859" s="87"/>
      <c r="Q2859" s="86"/>
      <c r="S2859" s="97"/>
      <c r="T2859" s="86"/>
      <c r="U2859" s="86"/>
    </row>
    <row r="2860" spans="2:21" s="84" customFormat="1" ht="15.75" customHeight="1">
      <c r="B2860" s="85"/>
      <c r="M2860" s="86"/>
      <c r="P2860" s="87"/>
      <c r="Q2860" s="86"/>
      <c r="S2860" s="97"/>
      <c r="T2860" s="86"/>
      <c r="U2860" s="86"/>
    </row>
    <row r="2861" spans="2:21" s="84" customFormat="1" ht="15.75" customHeight="1">
      <c r="B2861" s="85"/>
      <c r="M2861" s="86"/>
      <c r="P2861" s="87"/>
      <c r="Q2861" s="86"/>
      <c r="S2861" s="97"/>
      <c r="T2861" s="86"/>
      <c r="U2861" s="86"/>
    </row>
    <row r="2862" spans="2:21" s="84" customFormat="1" ht="15.75" customHeight="1">
      <c r="B2862" s="85"/>
      <c r="M2862" s="86"/>
      <c r="P2862" s="87"/>
      <c r="Q2862" s="86"/>
      <c r="S2862" s="97"/>
      <c r="T2862" s="86"/>
      <c r="U2862" s="86"/>
    </row>
    <row r="2863" spans="2:21" s="84" customFormat="1" ht="15.75" customHeight="1">
      <c r="B2863" s="85"/>
      <c r="M2863" s="86"/>
      <c r="P2863" s="87"/>
      <c r="Q2863" s="86"/>
      <c r="S2863" s="97"/>
      <c r="T2863" s="86"/>
      <c r="U2863" s="86"/>
    </row>
    <row r="2864" spans="2:21" s="84" customFormat="1" ht="15.75" customHeight="1">
      <c r="B2864" s="85"/>
      <c r="M2864" s="86"/>
      <c r="P2864" s="87"/>
      <c r="Q2864" s="86"/>
      <c r="S2864" s="97"/>
      <c r="T2864" s="86"/>
      <c r="U2864" s="86"/>
    </row>
    <row r="2865" spans="2:21" s="84" customFormat="1" ht="15.75" customHeight="1">
      <c r="B2865" s="85"/>
      <c r="M2865" s="86"/>
      <c r="P2865" s="87"/>
      <c r="Q2865" s="86"/>
      <c r="S2865" s="97"/>
      <c r="T2865" s="86"/>
      <c r="U2865" s="86"/>
    </row>
    <row r="2866" spans="2:21" s="84" customFormat="1" ht="15.75" customHeight="1">
      <c r="B2866" s="85"/>
      <c r="M2866" s="86"/>
      <c r="P2866" s="87"/>
      <c r="Q2866" s="86"/>
      <c r="S2866" s="97"/>
      <c r="T2866" s="86"/>
      <c r="U2866" s="86"/>
    </row>
    <row r="2867" spans="2:21" s="84" customFormat="1" ht="15.75" customHeight="1">
      <c r="B2867" s="85"/>
      <c r="M2867" s="86"/>
      <c r="P2867" s="87"/>
      <c r="Q2867" s="86"/>
      <c r="S2867" s="97"/>
      <c r="T2867" s="86"/>
      <c r="U2867" s="86"/>
    </row>
    <row r="2868" spans="2:21" s="84" customFormat="1" ht="15.75" customHeight="1">
      <c r="B2868" s="85"/>
      <c r="M2868" s="86"/>
      <c r="P2868" s="87"/>
      <c r="Q2868" s="86"/>
      <c r="S2868" s="97"/>
      <c r="T2868" s="86"/>
      <c r="U2868" s="86"/>
    </row>
    <row r="2869" spans="2:21" s="84" customFormat="1" ht="15.75" customHeight="1">
      <c r="B2869" s="85"/>
      <c r="M2869" s="86"/>
      <c r="P2869" s="87"/>
      <c r="Q2869" s="86"/>
      <c r="S2869" s="97"/>
      <c r="T2869" s="86"/>
      <c r="U2869" s="86"/>
    </row>
    <row r="2870" spans="2:21" s="84" customFormat="1" ht="15.75" customHeight="1">
      <c r="B2870" s="85"/>
      <c r="M2870" s="86"/>
      <c r="P2870" s="87"/>
      <c r="Q2870" s="86"/>
      <c r="S2870" s="97"/>
      <c r="T2870" s="86"/>
      <c r="U2870" s="86"/>
    </row>
    <row r="2871" spans="2:21" s="84" customFormat="1" ht="15.75" customHeight="1">
      <c r="B2871" s="85"/>
      <c r="M2871" s="86"/>
      <c r="P2871" s="87"/>
      <c r="Q2871" s="86"/>
      <c r="S2871" s="97"/>
      <c r="T2871" s="86"/>
      <c r="U2871" s="86"/>
    </row>
    <row r="2872" spans="2:21" s="84" customFormat="1" ht="15.75" customHeight="1">
      <c r="B2872" s="85"/>
      <c r="M2872" s="86"/>
      <c r="P2872" s="87"/>
      <c r="Q2872" s="86"/>
      <c r="S2872" s="97"/>
      <c r="T2872" s="86"/>
      <c r="U2872" s="86"/>
    </row>
    <row r="2873" spans="2:21" s="84" customFormat="1" ht="15.75" customHeight="1">
      <c r="B2873" s="85"/>
      <c r="M2873" s="86"/>
      <c r="P2873" s="87"/>
      <c r="Q2873" s="86"/>
      <c r="S2873" s="97"/>
      <c r="T2873" s="86"/>
      <c r="U2873" s="86"/>
    </row>
    <row r="2874" spans="2:21" s="84" customFormat="1" ht="15.75" customHeight="1">
      <c r="B2874" s="85"/>
      <c r="M2874" s="86"/>
      <c r="P2874" s="87"/>
      <c r="Q2874" s="86"/>
      <c r="S2874" s="97"/>
      <c r="T2874" s="86"/>
      <c r="U2874" s="86"/>
    </row>
    <row r="2875" spans="2:21" s="84" customFormat="1" ht="15.75" customHeight="1">
      <c r="B2875" s="85"/>
      <c r="M2875" s="86"/>
      <c r="P2875" s="87"/>
      <c r="Q2875" s="86"/>
      <c r="S2875" s="97"/>
      <c r="T2875" s="86"/>
      <c r="U2875" s="86"/>
    </row>
    <row r="2876" spans="2:21" s="84" customFormat="1" ht="15.75" customHeight="1">
      <c r="B2876" s="85"/>
      <c r="M2876" s="86"/>
      <c r="P2876" s="87"/>
      <c r="Q2876" s="86"/>
      <c r="S2876" s="97"/>
      <c r="T2876" s="86"/>
      <c r="U2876" s="86"/>
    </row>
    <row r="2877" spans="2:21" s="84" customFormat="1" ht="15.75" customHeight="1">
      <c r="B2877" s="85"/>
      <c r="M2877" s="86"/>
      <c r="P2877" s="87"/>
      <c r="Q2877" s="86"/>
      <c r="S2877" s="97"/>
      <c r="T2877" s="86"/>
      <c r="U2877" s="86"/>
    </row>
    <row r="2878" spans="2:21" s="84" customFormat="1" ht="15.75" customHeight="1">
      <c r="B2878" s="85"/>
      <c r="M2878" s="86"/>
      <c r="P2878" s="87"/>
      <c r="Q2878" s="86"/>
      <c r="S2878" s="97"/>
      <c r="T2878" s="86"/>
      <c r="U2878" s="86"/>
    </row>
    <row r="2879" spans="2:21" s="84" customFormat="1" ht="15.75" customHeight="1">
      <c r="B2879" s="85"/>
      <c r="M2879" s="86"/>
      <c r="P2879" s="87"/>
      <c r="Q2879" s="86"/>
      <c r="S2879" s="97"/>
      <c r="T2879" s="86"/>
      <c r="U2879" s="86"/>
    </row>
    <row r="2880" spans="2:21" s="84" customFormat="1" ht="15.75" customHeight="1">
      <c r="B2880" s="85"/>
      <c r="M2880" s="86"/>
      <c r="P2880" s="87"/>
      <c r="Q2880" s="86"/>
      <c r="S2880" s="97"/>
      <c r="T2880" s="86"/>
      <c r="U2880" s="86"/>
    </row>
    <row r="2881" spans="2:21" s="84" customFormat="1" ht="15.75" customHeight="1">
      <c r="B2881" s="85"/>
      <c r="M2881" s="86"/>
      <c r="P2881" s="87"/>
      <c r="Q2881" s="86"/>
      <c r="S2881" s="97"/>
      <c r="T2881" s="86"/>
      <c r="U2881" s="86"/>
    </row>
    <row r="2882" spans="2:21" s="84" customFormat="1" ht="15.75" customHeight="1">
      <c r="B2882" s="85"/>
      <c r="M2882" s="86"/>
      <c r="P2882" s="87"/>
      <c r="Q2882" s="86"/>
      <c r="S2882" s="97"/>
      <c r="T2882" s="86"/>
      <c r="U2882" s="86"/>
    </row>
    <row r="2883" spans="2:21" s="84" customFormat="1" ht="15.75" customHeight="1">
      <c r="B2883" s="85"/>
      <c r="M2883" s="86"/>
      <c r="P2883" s="87"/>
      <c r="Q2883" s="86"/>
      <c r="S2883" s="97"/>
      <c r="T2883" s="86"/>
      <c r="U2883" s="86"/>
    </row>
    <row r="2884" spans="2:21" s="84" customFormat="1" ht="15.75" customHeight="1">
      <c r="B2884" s="85"/>
      <c r="M2884" s="86"/>
      <c r="P2884" s="87"/>
      <c r="Q2884" s="86"/>
      <c r="S2884" s="97"/>
      <c r="T2884" s="86"/>
      <c r="U2884" s="86"/>
    </row>
    <row r="2885" spans="2:21" s="84" customFormat="1" ht="15.75" customHeight="1">
      <c r="B2885" s="85"/>
      <c r="M2885" s="86"/>
      <c r="P2885" s="87"/>
      <c r="Q2885" s="86"/>
      <c r="S2885" s="97"/>
      <c r="T2885" s="86"/>
      <c r="U2885" s="86"/>
    </row>
    <row r="2886" spans="2:21" s="84" customFormat="1" ht="15.75" customHeight="1">
      <c r="B2886" s="85"/>
      <c r="M2886" s="86"/>
      <c r="P2886" s="87"/>
      <c r="Q2886" s="86"/>
      <c r="S2886" s="97"/>
      <c r="T2886" s="86"/>
      <c r="U2886" s="86"/>
    </row>
    <row r="2887" spans="2:21" s="84" customFormat="1" ht="15.75" customHeight="1">
      <c r="B2887" s="85"/>
      <c r="M2887" s="86"/>
      <c r="P2887" s="87"/>
      <c r="Q2887" s="86"/>
      <c r="S2887" s="97"/>
      <c r="T2887" s="86"/>
      <c r="U2887" s="86"/>
    </row>
    <row r="2888" spans="2:21" s="84" customFormat="1" ht="15.75" customHeight="1">
      <c r="B2888" s="85"/>
      <c r="M2888" s="86"/>
      <c r="P2888" s="87"/>
      <c r="Q2888" s="86"/>
      <c r="S2888" s="97"/>
      <c r="T2888" s="86"/>
      <c r="U2888" s="86"/>
    </row>
    <row r="2889" spans="2:21" s="84" customFormat="1" ht="15.75" customHeight="1">
      <c r="B2889" s="85"/>
      <c r="M2889" s="86"/>
      <c r="P2889" s="87"/>
      <c r="Q2889" s="86"/>
      <c r="S2889" s="97"/>
      <c r="T2889" s="86"/>
      <c r="U2889" s="86"/>
    </row>
    <row r="2890" spans="2:21" s="84" customFormat="1" ht="15.75" customHeight="1">
      <c r="B2890" s="85"/>
      <c r="M2890" s="86"/>
      <c r="P2890" s="87"/>
      <c r="Q2890" s="86"/>
      <c r="S2890" s="97"/>
      <c r="T2890" s="86"/>
      <c r="U2890" s="86"/>
    </row>
    <row r="2891" spans="2:21" s="84" customFormat="1" ht="15.75" customHeight="1">
      <c r="B2891" s="85"/>
      <c r="M2891" s="86"/>
      <c r="P2891" s="87"/>
      <c r="Q2891" s="86"/>
      <c r="S2891" s="97"/>
      <c r="T2891" s="86"/>
      <c r="U2891" s="86"/>
    </row>
    <row r="2892" spans="2:21" s="84" customFormat="1" ht="15.75" customHeight="1">
      <c r="B2892" s="85"/>
      <c r="M2892" s="86"/>
      <c r="P2892" s="87"/>
      <c r="Q2892" s="86"/>
      <c r="S2892" s="97"/>
      <c r="T2892" s="86"/>
      <c r="U2892" s="86"/>
    </row>
    <row r="2893" spans="2:21" s="84" customFormat="1" ht="15.75" customHeight="1">
      <c r="B2893" s="85"/>
      <c r="M2893" s="86"/>
      <c r="P2893" s="87"/>
      <c r="Q2893" s="86"/>
      <c r="S2893" s="97"/>
      <c r="T2893" s="86"/>
      <c r="U2893" s="86"/>
    </row>
    <row r="2894" spans="2:21" s="84" customFormat="1" ht="15.75" customHeight="1">
      <c r="B2894" s="85"/>
      <c r="M2894" s="86"/>
      <c r="P2894" s="87"/>
      <c r="Q2894" s="86"/>
      <c r="S2894" s="97"/>
      <c r="T2894" s="86"/>
      <c r="U2894" s="86"/>
    </row>
    <row r="2895" spans="2:21" s="84" customFormat="1" ht="15.75" customHeight="1">
      <c r="B2895" s="85"/>
      <c r="M2895" s="86"/>
      <c r="P2895" s="87"/>
      <c r="Q2895" s="86"/>
      <c r="S2895" s="97"/>
      <c r="T2895" s="86"/>
      <c r="U2895" s="86"/>
    </row>
    <row r="2896" spans="2:21" s="84" customFormat="1" ht="15.75" customHeight="1">
      <c r="B2896" s="85"/>
      <c r="M2896" s="86"/>
      <c r="P2896" s="87"/>
      <c r="Q2896" s="86"/>
      <c r="S2896" s="97"/>
      <c r="T2896" s="86"/>
      <c r="U2896" s="86"/>
    </row>
    <row r="2897" spans="2:21" s="84" customFormat="1" ht="15.75" customHeight="1">
      <c r="B2897" s="85"/>
      <c r="M2897" s="86"/>
      <c r="P2897" s="87"/>
      <c r="Q2897" s="86"/>
      <c r="S2897" s="97"/>
      <c r="T2897" s="86"/>
      <c r="U2897" s="86"/>
    </row>
    <row r="2898" spans="2:21" s="84" customFormat="1" ht="15.75" customHeight="1">
      <c r="B2898" s="85"/>
      <c r="M2898" s="86"/>
      <c r="P2898" s="87"/>
      <c r="Q2898" s="86"/>
      <c r="S2898" s="97"/>
      <c r="T2898" s="86"/>
      <c r="U2898" s="86"/>
    </row>
    <row r="2899" spans="2:21" s="84" customFormat="1" ht="15.75" customHeight="1">
      <c r="B2899" s="85"/>
      <c r="M2899" s="86"/>
      <c r="P2899" s="87"/>
      <c r="Q2899" s="86"/>
      <c r="S2899" s="97"/>
      <c r="T2899" s="86"/>
      <c r="U2899" s="86"/>
    </row>
    <row r="2900" spans="2:21" s="84" customFormat="1" ht="15.75" customHeight="1">
      <c r="B2900" s="85"/>
      <c r="M2900" s="86"/>
      <c r="P2900" s="87"/>
      <c r="Q2900" s="86"/>
      <c r="S2900" s="97"/>
      <c r="T2900" s="86"/>
      <c r="U2900" s="86"/>
    </row>
    <row r="2901" spans="2:21" s="84" customFormat="1" ht="15.75" customHeight="1">
      <c r="B2901" s="85"/>
      <c r="M2901" s="86"/>
      <c r="P2901" s="87"/>
      <c r="Q2901" s="86"/>
      <c r="S2901" s="97"/>
      <c r="T2901" s="86"/>
      <c r="U2901" s="86"/>
    </row>
    <row r="2902" spans="2:21" s="84" customFormat="1" ht="15.75" customHeight="1">
      <c r="B2902" s="85"/>
      <c r="M2902" s="86"/>
      <c r="P2902" s="87"/>
      <c r="Q2902" s="86"/>
      <c r="S2902" s="97"/>
      <c r="T2902" s="86"/>
      <c r="U2902" s="86"/>
    </row>
    <row r="2903" spans="2:21" s="84" customFormat="1" ht="15.75" customHeight="1">
      <c r="B2903" s="85"/>
      <c r="M2903" s="86"/>
      <c r="P2903" s="87"/>
      <c r="Q2903" s="86"/>
      <c r="S2903" s="97"/>
      <c r="T2903" s="86"/>
      <c r="U2903" s="86"/>
    </row>
    <row r="2904" spans="2:21" s="84" customFormat="1" ht="15.75" customHeight="1">
      <c r="B2904" s="85"/>
      <c r="M2904" s="86"/>
      <c r="P2904" s="87"/>
      <c r="Q2904" s="86"/>
      <c r="S2904" s="97"/>
      <c r="T2904" s="86"/>
      <c r="U2904" s="86"/>
    </row>
    <row r="2905" spans="2:21" s="84" customFormat="1" ht="15.75" customHeight="1">
      <c r="B2905" s="85"/>
      <c r="M2905" s="86"/>
      <c r="P2905" s="87"/>
      <c r="Q2905" s="86"/>
      <c r="S2905" s="97"/>
      <c r="T2905" s="86"/>
      <c r="U2905" s="86"/>
    </row>
    <row r="2906" spans="2:21" s="84" customFormat="1" ht="15.75" customHeight="1">
      <c r="B2906" s="85"/>
      <c r="M2906" s="86"/>
      <c r="P2906" s="87"/>
      <c r="Q2906" s="86"/>
      <c r="S2906" s="97"/>
      <c r="T2906" s="86"/>
      <c r="U2906" s="86"/>
    </row>
    <row r="2907" spans="2:21" s="84" customFormat="1" ht="15.75" customHeight="1">
      <c r="B2907" s="85"/>
      <c r="M2907" s="86"/>
      <c r="P2907" s="87"/>
      <c r="Q2907" s="86"/>
      <c r="S2907" s="97"/>
      <c r="T2907" s="86"/>
      <c r="U2907" s="86"/>
    </row>
    <row r="2908" spans="2:21" s="84" customFormat="1" ht="15.75" customHeight="1">
      <c r="B2908" s="85"/>
      <c r="M2908" s="86"/>
      <c r="P2908" s="87"/>
      <c r="Q2908" s="86"/>
      <c r="S2908" s="97"/>
      <c r="T2908" s="86"/>
      <c r="U2908" s="86"/>
    </row>
    <row r="2909" spans="2:21" s="84" customFormat="1" ht="15.75" customHeight="1">
      <c r="B2909" s="85"/>
      <c r="M2909" s="86"/>
      <c r="P2909" s="87"/>
      <c r="Q2909" s="86"/>
      <c r="S2909" s="97"/>
      <c r="T2909" s="86"/>
      <c r="U2909" s="86"/>
    </row>
    <row r="2910" spans="2:21" s="84" customFormat="1" ht="15.75" customHeight="1">
      <c r="B2910" s="85"/>
      <c r="M2910" s="86"/>
      <c r="P2910" s="87"/>
      <c r="Q2910" s="86"/>
      <c r="S2910" s="97"/>
      <c r="T2910" s="86"/>
      <c r="U2910" s="86"/>
    </row>
    <row r="2911" spans="2:21" s="84" customFormat="1" ht="15.75" customHeight="1">
      <c r="B2911" s="85"/>
      <c r="M2911" s="86"/>
      <c r="P2911" s="87"/>
      <c r="Q2911" s="86"/>
      <c r="S2911" s="97"/>
      <c r="T2911" s="86"/>
      <c r="U2911" s="86"/>
    </row>
    <row r="2912" spans="2:21" s="84" customFormat="1" ht="15.75" customHeight="1">
      <c r="B2912" s="85"/>
      <c r="M2912" s="86"/>
      <c r="P2912" s="87"/>
      <c r="Q2912" s="86"/>
      <c r="S2912" s="97"/>
      <c r="T2912" s="86"/>
      <c r="U2912" s="86"/>
    </row>
    <row r="2913" spans="2:21" s="84" customFormat="1" ht="15.75" customHeight="1">
      <c r="B2913" s="85"/>
      <c r="M2913" s="86"/>
      <c r="P2913" s="87"/>
      <c r="Q2913" s="86"/>
      <c r="S2913" s="97"/>
      <c r="T2913" s="86"/>
      <c r="U2913" s="86"/>
    </row>
    <row r="2914" spans="2:21" s="84" customFormat="1" ht="15.75" customHeight="1">
      <c r="B2914" s="85"/>
      <c r="M2914" s="86"/>
      <c r="P2914" s="87"/>
      <c r="Q2914" s="86"/>
      <c r="S2914" s="97"/>
      <c r="T2914" s="86"/>
      <c r="U2914" s="86"/>
    </row>
    <row r="2915" spans="2:21" s="84" customFormat="1" ht="15.75" customHeight="1">
      <c r="B2915" s="85"/>
      <c r="M2915" s="86"/>
      <c r="P2915" s="87"/>
      <c r="Q2915" s="86"/>
      <c r="S2915" s="97"/>
      <c r="T2915" s="86"/>
      <c r="U2915" s="86"/>
    </row>
    <row r="2916" spans="2:21" s="84" customFormat="1" ht="15.75" customHeight="1">
      <c r="B2916" s="85"/>
      <c r="M2916" s="86"/>
      <c r="P2916" s="87"/>
      <c r="Q2916" s="86"/>
      <c r="S2916" s="97"/>
      <c r="T2916" s="86"/>
      <c r="U2916" s="86"/>
    </row>
    <row r="2917" spans="2:21" s="84" customFormat="1" ht="15.75" customHeight="1">
      <c r="B2917" s="85"/>
      <c r="M2917" s="86"/>
      <c r="P2917" s="87"/>
      <c r="Q2917" s="86"/>
      <c r="S2917" s="97"/>
      <c r="T2917" s="86"/>
      <c r="U2917" s="86"/>
    </row>
    <row r="2918" spans="2:21" s="84" customFormat="1" ht="15.75" customHeight="1">
      <c r="B2918" s="85"/>
      <c r="M2918" s="86"/>
      <c r="P2918" s="87"/>
      <c r="Q2918" s="86"/>
      <c r="S2918" s="97"/>
      <c r="T2918" s="86"/>
      <c r="U2918" s="86"/>
    </row>
    <row r="2919" spans="2:21" s="84" customFormat="1" ht="15.75" customHeight="1">
      <c r="B2919" s="85"/>
      <c r="M2919" s="86"/>
      <c r="P2919" s="87"/>
      <c r="Q2919" s="86"/>
      <c r="S2919" s="97"/>
      <c r="T2919" s="86"/>
      <c r="U2919" s="86"/>
    </row>
    <row r="2920" spans="2:21" s="84" customFormat="1" ht="15.75" customHeight="1">
      <c r="B2920" s="85"/>
      <c r="M2920" s="86"/>
      <c r="P2920" s="87"/>
      <c r="Q2920" s="86"/>
      <c r="S2920" s="97"/>
      <c r="T2920" s="86"/>
      <c r="U2920" s="86"/>
    </row>
    <row r="2921" spans="2:21" s="84" customFormat="1" ht="15.75" customHeight="1">
      <c r="B2921" s="85"/>
      <c r="M2921" s="86"/>
      <c r="P2921" s="87"/>
      <c r="Q2921" s="86"/>
      <c r="S2921" s="97"/>
      <c r="T2921" s="86"/>
      <c r="U2921" s="86"/>
    </row>
    <row r="2922" spans="2:21" s="84" customFormat="1" ht="15.75" customHeight="1">
      <c r="B2922" s="85"/>
      <c r="M2922" s="86"/>
      <c r="P2922" s="87"/>
      <c r="Q2922" s="86"/>
      <c r="S2922" s="97"/>
      <c r="T2922" s="86"/>
      <c r="U2922" s="86"/>
    </row>
    <row r="2923" spans="2:21" s="84" customFormat="1" ht="15.75" customHeight="1">
      <c r="B2923" s="85"/>
      <c r="M2923" s="86"/>
      <c r="P2923" s="87"/>
      <c r="Q2923" s="86"/>
      <c r="S2923" s="97"/>
      <c r="T2923" s="86"/>
      <c r="U2923" s="86"/>
    </row>
    <row r="2924" spans="2:21" s="84" customFormat="1" ht="15.75" customHeight="1">
      <c r="B2924" s="85"/>
      <c r="M2924" s="86"/>
      <c r="P2924" s="87"/>
      <c r="Q2924" s="86"/>
      <c r="S2924" s="97"/>
      <c r="T2924" s="86"/>
      <c r="U2924" s="86"/>
    </row>
    <row r="2925" spans="2:21" s="84" customFormat="1" ht="15.75" customHeight="1">
      <c r="B2925" s="85"/>
      <c r="M2925" s="86"/>
      <c r="P2925" s="87"/>
      <c r="Q2925" s="86"/>
      <c r="S2925" s="97"/>
      <c r="T2925" s="86"/>
      <c r="U2925" s="86"/>
    </row>
    <row r="2926" spans="2:21" s="84" customFormat="1" ht="15.75" customHeight="1">
      <c r="B2926" s="85"/>
      <c r="M2926" s="86"/>
      <c r="P2926" s="87"/>
      <c r="Q2926" s="86"/>
      <c r="S2926" s="97"/>
      <c r="T2926" s="86"/>
      <c r="U2926" s="86"/>
    </row>
    <row r="2927" spans="2:21" s="84" customFormat="1" ht="15.75" customHeight="1">
      <c r="B2927" s="85"/>
      <c r="M2927" s="86"/>
      <c r="P2927" s="87"/>
      <c r="Q2927" s="86"/>
      <c r="S2927" s="97"/>
      <c r="T2927" s="86"/>
      <c r="U2927" s="86"/>
    </row>
    <row r="2928" spans="2:21" s="84" customFormat="1" ht="15.75" customHeight="1">
      <c r="B2928" s="85"/>
      <c r="M2928" s="86"/>
      <c r="P2928" s="87"/>
      <c r="Q2928" s="86"/>
      <c r="S2928" s="97"/>
      <c r="T2928" s="86"/>
      <c r="U2928" s="86"/>
    </row>
    <row r="2929" spans="2:21" s="84" customFormat="1" ht="15.75" customHeight="1">
      <c r="B2929" s="85"/>
      <c r="M2929" s="86"/>
      <c r="P2929" s="87"/>
      <c r="Q2929" s="86"/>
      <c r="S2929" s="97"/>
      <c r="T2929" s="86"/>
      <c r="U2929" s="86"/>
    </row>
    <row r="2930" spans="2:21" s="84" customFormat="1" ht="15.75" customHeight="1">
      <c r="B2930" s="85"/>
      <c r="M2930" s="86"/>
      <c r="P2930" s="87"/>
      <c r="Q2930" s="86"/>
      <c r="S2930" s="97"/>
      <c r="T2930" s="86"/>
      <c r="U2930" s="86"/>
    </row>
    <row r="2931" spans="2:21" s="84" customFormat="1" ht="15.75" customHeight="1">
      <c r="B2931" s="85"/>
      <c r="M2931" s="86"/>
      <c r="P2931" s="87"/>
      <c r="Q2931" s="86"/>
      <c r="S2931" s="97"/>
      <c r="T2931" s="86"/>
      <c r="U2931" s="86"/>
    </row>
    <row r="2932" spans="2:21" s="84" customFormat="1" ht="15.75" customHeight="1">
      <c r="B2932" s="85"/>
      <c r="M2932" s="86"/>
      <c r="P2932" s="87"/>
      <c r="Q2932" s="86"/>
      <c r="S2932" s="97"/>
      <c r="T2932" s="86"/>
      <c r="U2932" s="86"/>
    </row>
    <row r="2933" spans="2:21" s="84" customFormat="1" ht="15.75" customHeight="1">
      <c r="B2933" s="85"/>
      <c r="M2933" s="86"/>
      <c r="P2933" s="87"/>
      <c r="Q2933" s="86"/>
      <c r="S2933" s="97"/>
      <c r="T2933" s="86"/>
      <c r="U2933" s="86"/>
    </row>
    <row r="2934" spans="2:21" s="84" customFormat="1" ht="15.75" customHeight="1">
      <c r="B2934" s="85"/>
      <c r="M2934" s="86"/>
      <c r="P2934" s="87"/>
      <c r="Q2934" s="86"/>
      <c r="S2934" s="97"/>
      <c r="T2934" s="86"/>
      <c r="U2934" s="86"/>
    </row>
    <row r="2935" spans="2:21" s="84" customFormat="1" ht="15.75" customHeight="1">
      <c r="B2935" s="85"/>
      <c r="M2935" s="86"/>
      <c r="P2935" s="87"/>
      <c r="Q2935" s="86"/>
      <c r="S2935" s="97"/>
      <c r="T2935" s="86"/>
      <c r="U2935" s="86"/>
    </row>
    <row r="2936" spans="2:21" s="84" customFormat="1" ht="15.75" customHeight="1">
      <c r="B2936" s="85"/>
      <c r="M2936" s="86"/>
      <c r="P2936" s="87"/>
      <c r="Q2936" s="86"/>
      <c r="S2936" s="97"/>
      <c r="T2936" s="86"/>
      <c r="U2936" s="86"/>
    </row>
    <row r="2937" spans="2:21" s="84" customFormat="1" ht="15.75" customHeight="1">
      <c r="B2937" s="85"/>
      <c r="M2937" s="86"/>
      <c r="P2937" s="87"/>
      <c r="Q2937" s="86"/>
      <c r="S2937" s="97"/>
      <c r="T2937" s="86"/>
      <c r="U2937" s="86"/>
    </row>
    <row r="2938" spans="2:21" s="84" customFormat="1" ht="15.75" customHeight="1">
      <c r="B2938" s="85"/>
      <c r="M2938" s="86"/>
      <c r="P2938" s="87"/>
      <c r="Q2938" s="86"/>
      <c r="S2938" s="97"/>
      <c r="T2938" s="86"/>
      <c r="U2938" s="86"/>
    </row>
    <row r="2939" spans="2:21" s="84" customFormat="1" ht="15.75" customHeight="1">
      <c r="B2939" s="85"/>
      <c r="M2939" s="86"/>
      <c r="P2939" s="87"/>
      <c r="Q2939" s="86"/>
      <c r="S2939" s="97"/>
      <c r="T2939" s="86"/>
      <c r="U2939" s="86"/>
    </row>
    <row r="2940" spans="2:21" s="84" customFormat="1" ht="15.75" customHeight="1">
      <c r="B2940" s="85"/>
      <c r="M2940" s="86"/>
      <c r="P2940" s="87"/>
      <c r="Q2940" s="86"/>
      <c r="S2940" s="97"/>
      <c r="T2940" s="86"/>
      <c r="U2940" s="86"/>
    </row>
    <row r="2941" spans="2:21" s="84" customFormat="1" ht="15.75" customHeight="1">
      <c r="B2941" s="85"/>
      <c r="M2941" s="86"/>
      <c r="P2941" s="87"/>
      <c r="Q2941" s="86"/>
      <c r="S2941" s="97"/>
      <c r="T2941" s="86"/>
      <c r="U2941" s="86"/>
    </row>
    <row r="2942" spans="2:21" s="84" customFormat="1" ht="15.75" customHeight="1">
      <c r="B2942" s="85"/>
      <c r="M2942" s="86"/>
      <c r="P2942" s="87"/>
      <c r="Q2942" s="86"/>
      <c r="S2942" s="97"/>
      <c r="T2942" s="86"/>
      <c r="U2942" s="86"/>
    </row>
    <row r="2943" spans="2:21" s="84" customFormat="1" ht="15.75" customHeight="1">
      <c r="B2943" s="85"/>
      <c r="M2943" s="86"/>
      <c r="P2943" s="87"/>
      <c r="Q2943" s="86"/>
      <c r="S2943" s="97"/>
      <c r="T2943" s="86"/>
      <c r="U2943" s="86"/>
    </row>
    <row r="2944" spans="2:21" s="84" customFormat="1" ht="15.75" customHeight="1">
      <c r="B2944" s="85"/>
      <c r="M2944" s="86"/>
      <c r="P2944" s="87"/>
      <c r="Q2944" s="86"/>
      <c r="S2944" s="97"/>
      <c r="T2944" s="86"/>
      <c r="U2944" s="86"/>
    </row>
    <row r="2945" spans="2:21" s="84" customFormat="1" ht="15.75" customHeight="1">
      <c r="B2945" s="85"/>
      <c r="M2945" s="86"/>
      <c r="P2945" s="87"/>
      <c r="Q2945" s="86"/>
      <c r="S2945" s="97"/>
      <c r="T2945" s="86"/>
      <c r="U2945" s="86"/>
    </row>
    <row r="2946" spans="2:21" s="84" customFormat="1" ht="15.75" customHeight="1">
      <c r="B2946" s="85"/>
      <c r="M2946" s="86"/>
      <c r="P2946" s="87"/>
      <c r="Q2946" s="86"/>
      <c r="S2946" s="97"/>
      <c r="T2946" s="86"/>
      <c r="U2946" s="86"/>
    </row>
    <row r="2947" spans="2:21" s="84" customFormat="1" ht="15.75" customHeight="1">
      <c r="B2947" s="85"/>
      <c r="M2947" s="86"/>
      <c r="P2947" s="87"/>
      <c r="Q2947" s="86"/>
      <c r="S2947" s="97"/>
      <c r="T2947" s="86"/>
      <c r="U2947" s="86"/>
    </row>
    <row r="2948" spans="2:21" s="84" customFormat="1" ht="15.75" customHeight="1">
      <c r="B2948" s="85"/>
      <c r="M2948" s="86"/>
      <c r="P2948" s="87"/>
      <c r="Q2948" s="86"/>
      <c r="S2948" s="97"/>
      <c r="T2948" s="86"/>
      <c r="U2948" s="86"/>
    </row>
    <row r="2949" spans="2:21" s="84" customFormat="1" ht="15.75" customHeight="1">
      <c r="B2949" s="85"/>
      <c r="M2949" s="86"/>
      <c r="P2949" s="87"/>
      <c r="Q2949" s="86"/>
      <c r="S2949" s="97"/>
      <c r="T2949" s="86"/>
      <c r="U2949" s="86"/>
    </row>
    <row r="2950" spans="2:21" s="84" customFormat="1" ht="15.75" customHeight="1">
      <c r="B2950" s="85"/>
      <c r="M2950" s="86"/>
      <c r="P2950" s="87"/>
      <c r="Q2950" s="86"/>
      <c r="S2950" s="97"/>
      <c r="T2950" s="86"/>
      <c r="U2950" s="86"/>
    </row>
    <row r="2951" spans="2:21" s="84" customFormat="1" ht="15.75" customHeight="1">
      <c r="B2951" s="85"/>
      <c r="M2951" s="86"/>
      <c r="P2951" s="87"/>
      <c r="Q2951" s="86"/>
      <c r="S2951" s="97"/>
      <c r="T2951" s="86"/>
      <c r="U2951" s="86"/>
    </row>
    <row r="2952" spans="2:21" s="84" customFormat="1" ht="15.75" customHeight="1">
      <c r="B2952" s="85"/>
      <c r="M2952" s="86"/>
      <c r="P2952" s="87"/>
      <c r="Q2952" s="86"/>
      <c r="S2952" s="97"/>
      <c r="T2952" s="86"/>
      <c r="U2952" s="86"/>
    </row>
    <row r="2953" spans="2:21" s="84" customFormat="1" ht="15.75" customHeight="1">
      <c r="B2953" s="85"/>
      <c r="M2953" s="86"/>
      <c r="P2953" s="87"/>
      <c r="Q2953" s="86"/>
      <c r="S2953" s="97"/>
      <c r="T2953" s="86"/>
      <c r="U2953" s="86"/>
    </row>
    <row r="2954" spans="2:21" s="84" customFormat="1" ht="15.75" customHeight="1">
      <c r="B2954" s="85"/>
      <c r="M2954" s="86"/>
      <c r="P2954" s="87"/>
      <c r="Q2954" s="86"/>
      <c r="S2954" s="97"/>
      <c r="T2954" s="86"/>
      <c r="U2954" s="86"/>
    </row>
    <row r="2955" spans="2:21" s="84" customFormat="1" ht="15.75" customHeight="1">
      <c r="B2955" s="85"/>
      <c r="M2955" s="86"/>
      <c r="P2955" s="87"/>
      <c r="Q2955" s="86"/>
      <c r="S2955" s="97"/>
      <c r="T2955" s="86"/>
      <c r="U2955" s="86"/>
    </row>
    <row r="2956" spans="2:21" s="84" customFormat="1" ht="15.75" customHeight="1">
      <c r="B2956" s="85"/>
      <c r="M2956" s="86"/>
      <c r="P2956" s="87"/>
      <c r="Q2956" s="86"/>
      <c r="S2956" s="97"/>
      <c r="T2956" s="86"/>
      <c r="U2956" s="86"/>
    </row>
    <row r="2957" spans="2:21" s="84" customFormat="1" ht="15.75" customHeight="1">
      <c r="B2957" s="85"/>
      <c r="M2957" s="86"/>
      <c r="P2957" s="87"/>
      <c r="Q2957" s="86"/>
      <c r="S2957" s="97"/>
      <c r="T2957" s="86"/>
      <c r="U2957" s="86"/>
    </row>
    <row r="2958" spans="2:21" s="84" customFormat="1" ht="15.75" customHeight="1">
      <c r="B2958" s="85"/>
      <c r="M2958" s="86"/>
      <c r="P2958" s="87"/>
      <c r="Q2958" s="86"/>
      <c r="S2958" s="97"/>
      <c r="T2958" s="86"/>
      <c r="U2958" s="86"/>
    </row>
    <row r="2959" spans="2:21" s="84" customFormat="1" ht="15.75" customHeight="1">
      <c r="B2959" s="85"/>
      <c r="M2959" s="86"/>
      <c r="P2959" s="87"/>
      <c r="Q2959" s="86"/>
      <c r="S2959" s="97"/>
      <c r="T2959" s="86"/>
      <c r="U2959" s="86"/>
    </row>
    <row r="2960" spans="2:21" s="84" customFormat="1" ht="15.75" customHeight="1">
      <c r="B2960" s="85"/>
      <c r="M2960" s="86"/>
      <c r="P2960" s="87"/>
      <c r="Q2960" s="86"/>
      <c r="S2960" s="97"/>
      <c r="T2960" s="86"/>
      <c r="U2960" s="86"/>
    </row>
    <row r="2961" spans="2:21" s="84" customFormat="1" ht="15.75" customHeight="1">
      <c r="B2961" s="85"/>
      <c r="M2961" s="86"/>
      <c r="P2961" s="87"/>
      <c r="Q2961" s="86"/>
      <c r="S2961" s="97"/>
      <c r="T2961" s="86"/>
      <c r="U2961" s="86"/>
    </row>
    <row r="2962" spans="2:21" s="84" customFormat="1" ht="15.75" customHeight="1">
      <c r="B2962" s="85"/>
      <c r="M2962" s="86"/>
      <c r="P2962" s="87"/>
      <c r="Q2962" s="86"/>
      <c r="S2962" s="97"/>
      <c r="T2962" s="86"/>
      <c r="U2962" s="86"/>
    </row>
    <row r="2963" spans="2:21" s="84" customFormat="1" ht="15.75" customHeight="1">
      <c r="B2963" s="85"/>
      <c r="M2963" s="86"/>
      <c r="P2963" s="87"/>
      <c r="Q2963" s="86"/>
      <c r="S2963" s="97"/>
      <c r="T2963" s="86"/>
      <c r="U2963" s="86"/>
    </row>
    <row r="2964" spans="2:21" s="84" customFormat="1" ht="15.75" customHeight="1">
      <c r="B2964" s="85"/>
      <c r="M2964" s="86"/>
      <c r="P2964" s="87"/>
      <c r="Q2964" s="86"/>
      <c r="S2964" s="97"/>
      <c r="T2964" s="86"/>
      <c r="U2964" s="86"/>
    </row>
    <row r="2965" spans="2:21" s="84" customFormat="1" ht="15.75" customHeight="1">
      <c r="B2965" s="85"/>
      <c r="M2965" s="86"/>
      <c r="P2965" s="87"/>
      <c r="Q2965" s="86"/>
      <c r="S2965" s="97"/>
      <c r="T2965" s="86"/>
      <c r="U2965" s="86"/>
    </row>
    <row r="2966" spans="2:21" s="84" customFormat="1" ht="15.75" customHeight="1">
      <c r="B2966" s="85"/>
      <c r="M2966" s="86"/>
      <c r="P2966" s="87"/>
      <c r="Q2966" s="86"/>
      <c r="S2966" s="97"/>
      <c r="T2966" s="86"/>
      <c r="U2966" s="86"/>
    </row>
    <row r="2967" spans="2:21" s="84" customFormat="1" ht="15.75" customHeight="1">
      <c r="B2967" s="85"/>
      <c r="M2967" s="86"/>
      <c r="P2967" s="87"/>
      <c r="Q2967" s="86"/>
      <c r="S2967" s="97"/>
      <c r="T2967" s="86"/>
      <c r="U2967" s="86"/>
    </row>
    <row r="2968" spans="2:21" s="84" customFormat="1" ht="15.75" customHeight="1">
      <c r="B2968" s="85"/>
      <c r="M2968" s="86"/>
      <c r="P2968" s="87"/>
      <c r="Q2968" s="86"/>
      <c r="S2968" s="97"/>
      <c r="T2968" s="86"/>
      <c r="U2968" s="86"/>
    </row>
    <row r="2969" spans="2:21" s="84" customFormat="1" ht="15.75" customHeight="1">
      <c r="B2969" s="85"/>
      <c r="M2969" s="86"/>
      <c r="P2969" s="87"/>
      <c r="Q2969" s="86"/>
      <c r="S2969" s="97"/>
      <c r="T2969" s="86"/>
      <c r="U2969" s="86"/>
    </row>
    <row r="2970" spans="2:21" s="84" customFormat="1" ht="15.75" customHeight="1">
      <c r="B2970" s="85"/>
      <c r="M2970" s="86"/>
      <c r="P2970" s="87"/>
      <c r="Q2970" s="86"/>
      <c r="S2970" s="97"/>
      <c r="T2970" s="86"/>
      <c r="U2970" s="86"/>
    </row>
    <row r="2971" spans="2:21" s="84" customFormat="1" ht="15.75" customHeight="1">
      <c r="B2971" s="85"/>
      <c r="M2971" s="86"/>
      <c r="P2971" s="87"/>
      <c r="Q2971" s="86"/>
      <c r="S2971" s="97"/>
      <c r="T2971" s="86"/>
      <c r="U2971" s="86"/>
    </row>
    <row r="2972" spans="2:21" s="84" customFormat="1" ht="15.75" customHeight="1">
      <c r="B2972" s="85"/>
      <c r="M2972" s="86"/>
      <c r="P2972" s="87"/>
      <c r="Q2972" s="86"/>
      <c r="S2972" s="97"/>
      <c r="T2972" s="86"/>
      <c r="U2972" s="86"/>
    </row>
    <row r="2973" spans="2:21" s="84" customFormat="1" ht="15.75" customHeight="1">
      <c r="B2973" s="85"/>
      <c r="M2973" s="86"/>
      <c r="P2973" s="87"/>
      <c r="Q2973" s="86"/>
      <c r="S2973" s="97"/>
      <c r="T2973" s="86"/>
      <c r="U2973" s="86"/>
    </row>
    <row r="2974" spans="2:21" s="84" customFormat="1" ht="15.75" customHeight="1">
      <c r="B2974" s="85"/>
      <c r="M2974" s="86"/>
      <c r="P2974" s="87"/>
      <c r="Q2974" s="86"/>
      <c r="S2974" s="97"/>
      <c r="T2974" s="86"/>
      <c r="U2974" s="86"/>
    </row>
    <row r="2975" spans="2:21" s="84" customFormat="1" ht="15.75" customHeight="1">
      <c r="B2975" s="85"/>
      <c r="M2975" s="86"/>
      <c r="P2975" s="87"/>
      <c r="Q2975" s="86"/>
      <c r="S2975" s="97"/>
      <c r="T2975" s="86"/>
      <c r="U2975" s="86"/>
    </row>
    <row r="2976" spans="2:21" s="84" customFormat="1" ht="15.75" customHeight="1">
      <c r="B2976" s="85"/>
      <c r="M2976" s="86"/>
      <c r="P2976" s="87"/>
      <c r="Q2976" s="86"/>
      <c r="S2976" s="97"/>
      <c r="T2976" s="86"/>
      <c r="U2976" s="86"/>
    </row>
    <row r="2977" spans="2:21" s="84" customFormat="1" ht="15.75" customHeight="1">
      <c r="B2977" s="85"/>
      <c r="M2977" s="86"/>
      <c r="P2977" s="87"/>
      <c r="Q2977" s="86"/>
      <c r="S2977" s="97"/>
      <c r="T2977" s="86"/>
      <c r="U2977" s="86"/>
    </row>
    <row r="2978" spans="2:21" s="84" customFormat="1" ht="15.75" customHeight="1">
      <c r="B2978" s="85"/>
      <c r="M2978" s="86"/>
      <c r="P2978" s="87"/>
      <c r="Q2978" s="86"/>
      <c r="S2978" s="97"/>
      <c r="T2978" s="86"/>
      <c r="U2978" s="86"/>
    </row>
    <row r="2979" spans="2:21" s="84" customFormat="1" ht="15.75" customHeight="1">
      <c r="B2979" s="85"/>
      <c r="M2979" s="86"/>
      <c r="P2979" s="87"/>
      <c r="Q2979" s="86"/>
      <c r="S2979" s="97"/>
      <c r="T2979" s="86"/>
      <c r="U2979" s="86"/>
    </row>
    <row r="2980" spans="2:21" s="84" customFormat="1" ht="15.75" customHeight="1">
      <c r="B2980" s="85"/>
      <c r="M2980" s="86"/>
      <c r="P2980" s="87"/>
      <c r="Q2980" s="86"/>
      <c r="S2980" s="97"/>
      <c r="T2980" s="86"/>
      <c r="U2980" s="86"/>
    </row>
    <row r="2981" spans="2:21" s="84" customFormat="1" ht="15.75" customHeight="1">
      <c r="B2981" s="85"/>
      <c r="M2981" s="86"/>
      <c r="P2981" s="87"/>
      <c r="Q2981" s="86"/>
      <c r="S2981" s="97"/>
      <c r="T2981" s="86"/>
      <c r="U2981" s="86"/>
    </row>
    <row r="2982" spans="2:21" s="84" customFormat="1" ht="15.75" customHeight="1">
      <c r="B2982" s="85"/>
      <c r="M2982" s="86"/>
      <c r="P2982" s="87"/>
      <c r="Q2982" s="86"/>
      <c r="S2982" s="97"/>
      <c r="T2982" s="86"/>
      <c r="U2982" s="86"/>
    </row>
    <row r="2983" spans="2:21" s="84" customFormat="1" ht="15.75" customHeight="1">
      <c r="B2983" s="85"/>
      <c r="M2983" s="86"/>
      <c r="P2983" s="87"/>
      <c r="Q2983" s="86"/>
      <c r="S2983" s="97"/>
      <c r="T2983" s="86"/>
      <c r="U2983" s="86"/>
    </row>
    <row r="2984" spans="2:21" s="84" customFormat="1" ht="15.75" customHeight="1">
      <c r="B2984" s="85"/>
      <c r="M2984" s="86"/>
      <c r="P2984" s="87"/>
      <c r="Q2984" s="86"/>
      <c r="S2984" s="97"/>
      <c r="T2984" s="86"/>
      <c r="U2984" s="86"/>
    </row>
    <row r="2985" spans="2:21" s="84" customFormat="1" ht="15.75" customHeight="1">
      <c r="B2985" s="85"/>
      <c r="M2985" s="86"/>
      <c r="P2985" s="87"/>
      <c r="Q2985" s="86"/>
      <c r="S2985" s="97"/>
      <c r="T2985" s="86"/>
      <c r="U2985" s="86"/>
    </row>
    <row r="2986" spans="2:21" s="84" customFormat="1" ht="15.75" customHeight="1">
      <c r="B2986" s="85"/>
      <c r="M2986" s="86"/>
      <c r="P2986" s="87"/>
      <c r="Q2986" s="86"/>
      <c r="S2986" s="97"/>
      <c r="T2986" s="86"/>
      <c r="U2986" s="86"/>
    </row>
    <row r="2987" spans="2:21" s="84" customFormat="1" ht="15.75" customHeight="1">
      <c r="B2987" s="85"/>
      <c r="M2987" s="86"/>
      <c r="P2987" s="87"/>
      <c r="Q2987" s="86"/>
      <c r="S2987" s="97"/>
      <c r="T2987" s="86"/>
      <c r="U2987" s="86"/>
    </row>
    <row r="2988" spans="2:21" s="84" customFormat="1" ht="15.75" customHeight="1">
      <c r="B2988" s="85"/>
      <c r="M2988" s="86"/>
      <c r="P2988" s="87"/>
      <c r="Q2988" s="86"/>
      <c r="S2988" s="97"/>
      <c r="T2988" s="86"/>
      <c r="U2988" s="86"/>
    </row>
    <row r="2989" spans="2:21" s="84" customFormat="1" ht="15.75" customHeight="1">
      <c r="B2989" s="85"/>
      <c r="M2989" s="86"/>
      <c r="P2989" s="87"/>
      <c r="Q2989" s="86"/>
      <c r="S2989" s="97"/>
      <c r="T2989" s="86"/>
      <c r="U2989" s="86"/>
    </row>
    <row r="2990" spans="2:21" s="84" customFormat="1" ht="15.75" customHeight="1">
      <c r="B2990" s="85"/>
      <c r="M2990" s="86"/>
      <c r="P2990" s="87"/>
      <c r="Q2990" s="86"/>
      <c r="S2990" s="97"/>
      <c r="T2990" s="86"/>
      <c r="U2990" s="86"/>
    </row>
    <row r="2991" spans="2:21" s="84" customFormat="1" ht="15.75" customHeight="1">
      <c r="B2991" s="85"/>
      <c r="M2991" s="86"/>
      <c r="P2991" s="87"/>
      <c r="Q2991" s="86"/>
      <c r="S2991" s="97"/>
      <c r="T2991" s="86"/>
      <c r="U2991" s="86"/>
    </row>
    <row r="2992" spans="2:21" s="84" customFormat="1" ht="15.75" customHeight="1">
      <c r="B2992" s="85"/>
      <c r="M2992" s="86"/>
      <c r="P2992" s="87"/>
      <c r="Q2992" s="86"/>
      <c r="S2992" s="97"/>
      <c r="T2992" s="86"/>
      <c r="U2992" s="86"/>
    </row>
    <row r="2993" spans="2:21" s="84" customFormat="1" ht="15.75" customHeight="1">
      <c r="B2993" s="85"/>
      <c r="M2993" s="86"/>
      <c r="P2993" s="87"/>
      <c r="Q2993" s="86"/>
      <c r="S2993" s="97"/>
      <c r="T2993" s="86"/>
      <c r="U2993" s="86"/>
    </row>
    <row r="2994" spans="2:21" s="84" customFormat="1" ht="15.75" customHeight="1">
      <c r="B2994" s="85"/>
      <c r="M2994" s="86"/>
      <c r="P2994" s="87"/>
      <c r="Q2994" s="86"/>
      <c r="S2994" s="97"/>
      <c r="T2994" s="86"/>
      <c r="U2994" s="86"/>
    </row>
    <row r="2995" spans="2:21" s="84" customFormat="1" ht="15.75" customHeight="1">
      <c r="B2995" s="85"/>
      <c r="M2995" s="86"/>
      <c r="P2995" s="87"/>
      <c r="Q2995" s="86"/>
      <c r="S2995" s="97"/>
      <c r="T2995" s="86"/>
      <c r="U2995" s="86"/>
    </row>
    <row r="2996" spans="2:21" s="84" customFormat="1" ht="15.75" customHeight="1">
      <c r="B2996" s="85"/>
      <c r="M2996" s="86"/>
      <c r="P2996" s="87"/>
      <c r="Q2996" s="86"/>
      <c r="S2996" s="97"/>
      <c r="T2996" s="86"/>
      <c r="U2996" s="86"/>
    </row>
    <row r="2997" spans="2:21" s="84" customFormat="1" ht="15.75" customHeight="1">
      <c r="B2997" s="85"/>
      <c r="M2997" s="86"/>
      <c r="P2997" s="87"/>
      <c r="Q2997" s="86"/>
      <c r="S2997" s="97"/>
      <c r="T2997" s="86"/>
      <c r="U2997" s="86"/>
    </row>
    <row r="2998" spans="2:21" s="84" customFormat="1" ht="15.75" customHeight="1">
      <c r="B2998" s="85"/>
      <c r="M2998" s="86"/>
      <c r="P2998" s="87"/>
      <c r="Q2998" s="86"/>
      <c r="S2998" s="97"/>
      <c r="T2998" s="86"/>
      <c r="U2998" s="86"/>
    </row>
    <row r="2999" spans="2:21" s="84" customFormat="1" ht="15.75" customHeight="1">
      <c r="B2999" s="85"/>
      <c r="M2999" s="86"/>
      <c r="P2999" s="87"/>
      <c r="Q2999" s="86"/>
      <c r="S2999" s="97"/>
      <c r="T2999" s="86"/>
      <c r="U2999" s="86"/>
    </row>
    <row r="3000" spans="2:21" s="84" customFormat="1" ht="15.75" customHeight="1">
      <c r="B3000" s="85"/>
      <c r="M3000" s="86"/>
      <c r="P3000" s="87"/>
      <c r="Q3000" s="86"/>
      <c r="S3000" s="97"/>
      <c r="T3000" s="86"/>
      <c r="U3000" s="86"/>
    </row>
    <row r="3001" spans="2:21" s="84" customFormat="1" ht="15.75" customHeight="1">
      <c r="B3001" s="85"/>
      <c r="M3001" s="86"/>
      <c r="P3001" s="87"/>
      <c r="Q3001" s="86"/>
      <c r="S3001" s="97"/>
      <c r="T3001" s="86"/>
      <c r="U3001" s="86"/>
    </row>
    <row r="3002" spans="2:21" s="84" customFormat="1" ht="15.75" customHeight="1">
      <c r="B3002" s="85"/>
      <c r="M3002" s="86"/>
      <c r="P3002" s="87"/>
      <c r="Q3002" s="86"/>
      <c r="S3002" s="97"/>
      <c r="T3002" s="86"/>
      <c r="U3002" s="86"/>
    </row>
    <row r="3003" spans="2:21" s="84" customFormat="1" ht="15.75" customHeight="1">
      <c r="B3003" s="85"/>
      <c r="M3003" s="86"/>
      <c r="P3003" s="87"/>
      <c r="Q3003" s="86"/>
      <c r="S3003" s="97"/>
      <c r="T3003" s="86"/>
      <c r="U3003" s="86"/>
    </row>
    <row r="3004" spans="2:21" s="84" customFormat="1" ht="15.75" customHeight="1">
      <c r="B3004" s="85"/>
      <c r="M3004" s="86"/>
      <c r="P3004" s="87"/>
      <c r="Q3004" s="86"/>
      <c r="S3004" s="97"/>
      <c r="T3004" s="86"/>
      <c r="U3004" s="86"/>
    </row>
    <row r="3005" spans="2:21" s="84" customFormat="1" ht="15.75" customHeight="1">
      <c r="B3005" s="85"/>
      <c r="M3005" s="86"/>
      <c r="P3005" s="87"/>
      <c r="Q3005" s="86"/>
      <c r="S3005" s="97"/>
      <c r="T3005" s="86"/>
      <c r="U3005" s="86"/>
    </row>
    <row r="3006" spans="2:21" s="84" customFormat="1" ht="15.75" customHeight="1">
      <c r="B3006" s="85"/>
      <c r="M3006" s="86"/>
      <c r="P3006" s="87"/>
      <c r="Q3006" s="86"/>
      <c r="S3006" s="97"/>
      <c r="T3006" s="86"/>
      <c r="U3006" s="86"/>
    </row>
    <row r="3007" spans="2:21" s="84" customFormat="1" ht="15.75" customHeight="1">
      <c r="B3007" s="85"/>
      <c r="M3007" s="86"/>
      <c r="P3007" s="87"/>
      <c r="Q3007" s="86"/>
      <c r="S3007" s="97"/>
      <c r="T3007" s="86"/>
      <c r="U3007" s="86"/>
    </row>
    <row r="3008" spans="2:21" s="84" customFormat="1" ht="15.75" customHeight="1">
      <c r="B3008" s="85"/>
      <c r="M3008" s="86"/>
      <c r="P3008" s="87"/>
      <c r="Q3008" s="86"/>
      <c r="S3008" s="97"/>
      <c r="T3008" s="86"/>
      <c r="U3008" s="86"/>
    </row>
    <row r="3009" spans="2:21" s="84" customFormat="1" ht="15.75" customHeight="1">
      <c r="B3009" s="85"/>
      <c r="M3009" s="86"/>
      <c r="P3009" s="87"/>
      <c r="Q3009" s="86"/>
      <c r="S3009" s="97"/>
      <c r="T3009" s="86"/>
      <c r="U3009" s="86"/>
    </row>
    <row r="3010" spans="2:21" s="84" customFormat="1" ht="15.75" customHeight="1">
      <c r="B3010" s="85"/>
      <c r="M3010" s="86"/>
      <c r="P3010" s="87"/>
      <c r="Q3010" s="86"/>
      <c r="S3010" s="97"/>
      <c r="T3010" s="86"/>
      <c r="U3010" s="86"/>
    </row>
    <row r="3011" spans="2:21" s="84" customFormat="1" ht="15.75" customHeight="1">
      <c r="B3011" s="85"/>
      <c r="M3011" s="86"/>
      <c r="P3011" s="87"/>
      <c r="Q3011" s="86"/>
      <c r="S3011" s="97"/>
      <c r="T3011" s="86"/>
      <c r="U3011" s="86"/>
    </row>
    <row r="3012" spans="2:21" s="84" customFormat="1" ht="15.75" customHeight="1">
      <c r="B3012" s="85"/>
      <c r="M3012" s="86"/>
      <c r="P3012" s="87"/>
      <c r="Q3012" s="86"/>
      <c r="S3012" s="97"/>
      <c r="T3012" s="86"/>
      <c r="U3012" s="86"/>
    </row>
    <row r="3013" spans="2:21" s="84" customFormat="1" ht="15.75" customHeight="1">
      <c r="B3013" s="85"/>
      <c r="M3013" s="86"/>
      <c r="P3013" s="87"/>
      <c r="Q3013" s="86"/>
      <c r="S3013" s="97"/>
      <c r="T3013" s="86"/>
      <c r="U3013" s="86"/>
    </row>
    <row r="3014" spans="2:21" s="84" customFormat="1" ht="15.75" customHeight="1">
      <c r="B3014" s="85"/>
      <c r="M3014" s="86"/>
      <c r="P3014" s="87"/>
      <c r="Q3014" s="86"/>
      <c r="S3014" s="97"/>
      <c r="T3014" s="86"/>
      <c r="U3014" s="86"/>
    </row>
    <row r="3015" spans="2:21" s="84" customFormat="1" ht="15.75" customHeight="1">
      <c r="B3015" s="85"/>
      <c r="M3015" s="86"/>
      <c r="P3015" s="87"/>
      <c r="Q3015" s="86"/>
      <c r="S3015" s="97"/>
      <c r="T3015" s="86"/>
      <c r="U3015" s="86"/>
    </row>
    <row r="3016" spans="2:21" s="84" customFormat="1" ht="15.75" customHeight="1">
      <c r="B3016" s="85"/>
      <c r="M3016" s="86"/>
      <c r="P3016" s="87"/>
      <c r="Q3016" s="86"/>
      <c r="S3016" s="97"/>
      <c r="T3016" s="86"/>
      <c r="U3016" s="86"/>
    </row>
    <row r="3017" spans="2:21" s="84" customFormat="1" ht="15.75" customHeight="1">
      <c r="B3017" s="85"/>
      <c r="M3017" s="86"/>
      <c r="P3017" s="87"/>
      <c r="Q3017" s="86"/>
      <c r="S3017" s="97"/>
      <c r="T3017" s="86"/>
      <c r="U3017" s="86"/>
    </row>
    <row r="3018" spans="2:21" s="84" customFormat="1" ht="15.75" customHeight="1">
      <c r="B3018" s="85"/>
      <c r="M3018" s="86"/>
      <c r="P3018" s="87"/>
      <c r="Q3018" s="86"/>
      <c r="S3018" s="97"/>
      <c r="T3018" s="86"/>
      <c r="U3018" s="86"/>
    </row>
    <row r="3019" spans="2:21" s="84" customFormat="1" ht="15.75" customHeight="1">
      <c r="B3019" s="85"/>
      <c r="M3019" s="86"/>
      <c r="P3019" s="87"/>
      <c r="Q3019" s="86"/>
      <c r="S3019" s="97"/>
      <c r="T3019" s="86"/>
      <c r="U3019" s="86"/>
    </row>
    <row r="3020" spans="2:21" s="84" customFormat="1" ht="15.75" customHeight="1">
      <c r="B3020" s="85"/>
      <c r="M3020" s="86"/>
      <c r="P3020" s="87"/>
      <c r="Q3020" s="86"/>
      <c r="S3020" s="97"/>
      <c r="T3020" s="86"/>
      <c r="U3020" s="86"/>
    </row>
    <row r="3021" spans="2:21" s="84" customFormat="1" ht="15.75" customHeight="1">
      <c r="B3021" s="85"/>
      <c r="M3021" s="86"/>
      <c r="P3021" s="87"/>
      <c r="Q3021" s="86"/>
      <c r="S3021" s="97"/>
      <c r="T3021" s="86"/>
      <c r="U3021" s="86"/>
    </row>
    <row r="3022" spans="2:21" s="84" customFormat="1" ht="15.75" customHeight="1">
      <c r="B3022" s="85"/>
      <c r="M3022" s="86"/>
      <c r="P3022" s="87"/>
      <c r="Q3022" s="86"/>
      <c r="S3022" s="97"/>
      <c r="T3022" s="86"/>
      <c r="U3022" s="86"/>
    </row>
    <row r="3023" spans="2:21" s="84" customFormat="1" ht="15.75" customHeight="1">
      <c r="B3023" s="85"/>
      <c r="M3023" s="86"/>
      <c r="P3023" s="87"/>
      <c r="Q3023" s="86"/>
      <c r="S3023" s="97"/>
      <c r="T3023" s="86"/>
      <c r="U3023" s="86"/>
    </row>
    <row r="3024" spans="2:21" s="84" customFormat="1" ht="15.75" customHeight="1">
      <c r="B3024" s="85"/>
      <c r="M3024" s="86"/>
      <c r="P3024" s="87"/>
      <c r="Q3024" s="86"/>
      <c r="S3024" s="97"/>
      <c r="T3024" s="86"/>
      <c r="U3024" s="86"/>
    </row>
    <row r="3025" spans="2:21" s="84" customFormat="1" ht="15.75" customHeight="1">
      <c r="B3025" s="85"/>
      <c r="M3025" s="86"/>
      <c r="P3025" s="87"/>
      <c r="Q3025" s="86"/>
      <c r="S3025" s="97"/>
      <c r="T3025" s="86"/>
      <c r="U3025" s="86"/>
    </row>
    <row r="3026" spans="2:21" s="84" customFormat="1" ht="15.75" customHeight="1">
      <c r="B3026" s="85"/>
      <c r="M3026" s="86"/>
      <c r="P3026" s="87"/>
      <c r="Q3026" s="86"/>
      <c r="S3026" s="97"/>
      <c r="T3026" s="86"/>
      <c r="U3026" s="86"/>
    </row>
    <row r="3027" spans="2:21" s="84" customFormat="1" ht="15.75" customHeight="1">
      <c r="B3027" s="85"/>
      <c r="M3027" s="86"/>
      <c r="P3027" s="87"/>
      <c r="Q3027" s="86"/>
      <c r="S3027" s="97"/>
      <c r="T3027" s="86"/>
      <c r="U3027" s="86"/>
    </row>
    <row r="3028" spans="2:21" s="84" customFormat="1" ht="15.75" customHeight="1">
      <c r="B3028" s="85"/>
      <c r="M3028" s="86"/>
      <c r="P3028" s="87"/>
      <c r="Q3028" s="86"/>
      <c r="S3028" s="97"/>
      <c r="T3028" s="86"/>
      <c r="U3028" s="86"/>
    </row>
    <row r="3029" spans="2:21" s="84" customFormat="1" ht="15.75" customHeight="1">
      <c r="B3029" s="85"/>
      <c r="M3029" s="86"/>
      <c r="P3029" s="87"/>
      <c r="Q3029" s="86"/>
      <c r="S3029" s="97"/>
      <c r="T3029" s="86"/>
      <c r="U3029" s="86"/>
    </row>
    <row r="3030" spans="2:21" s="84" customFormat="1" ht="15.75" customHeight="1">
      <c r="B3030" s="85"/>
      <c r="M3030" s="86"/>
      <c r="P3030" s="87"/>
      <c r="Q3030" s="86"/>
      <c r="S3030" s="97"/>
      <c r="T3030" s="86"/>
      <c r="U3030" s="86"/>
    </row>
    <row r="3031" spans="2:21" s="84" customFormat="1" ht="15.75" customHeight="1">
      <c r="B3031" s="85"/>
      <c r="M3031" s="86"/>
      <c r="P3031" s="87"/>
      <c r="Q3031" s="86"/>
      <c r="S3031" s="97"/>
      <c r="T3031" s="86"/>
      <c r="U3031" s="86"/>
    </row>
    <row r="3032" spans="2:21" s="84" customFormat="1" ht="15.75" customHeight="1">
      <c r="B3032" s="85"/>
      <c r="M3032" s="86"/>
      <c r="P3032" s="87"/>
      <c r="Q3032" s="86"/>
      <c r="S3032" s="97"/>
      <c r="T3032" s="86"/>
      <c r="U3032" s="86"/>
    </row>
    <row r="3033" spans="2:21" s="84" customFormat="1" ht="15.75" customHeight="1">
      <c r="B3033" s="85"/>
      <c r="M3033" s="86"/>
      <c r="P3033" s="87"/>
      <c r="Q3033" s="86"/>
      <c r="S3033" s="97"/>
      <c r="T3033" s="86"/>
      <c r="U3033" s="86"/>
    </row>
    <row r="3034" spans="2:21" s="84" customFormat="1" ht="15.75" customHeight="1">
      <c r="B3034" s="85"/>
      <c r="M3034" s="86"/>
      <c r="P3034" s="87"/>
      <c r="Q3034" s="86"/>
      <c r="S3034" s="97"/>
      <c r="T3034" s="86"/>
      <c r="U3034" s="86"/>
    </row>
    <row r="3035" spans="2:21" s="84" customFormat="1" ht="15.75" customHeight="1">
      <c r="B3035" s="85"/>
      <c r="M3035" s="86"/>
      <c r="P3035" s="87"/>
      <c r="Q3035" s="86"/>
      <c r="S3035" s="97"/>
      <c r="T3035" s="86"/>
      <c r="U3035" s="86"/>
    </row>
    <row r="3036" spans="2:21" s="84" customFormat="1" ht="15.75" customHeight="1">
      <c r="B3036" s="85"/>
      <c r="M3036" s="86"/>
      <c r="P3036" s="87"/>
      <c r="Q3036" s="86"/>
      <c r="S3036" s="97"/>
      <c r="T3036" s="86"/>
      <c r="U3036" s="86"/>
    </row>
    <row r="3037" spans="2:21" s="84" customFormat="1" ht="15.75" customHeight="1">
      <c r="B3037" s="85"/>
      <c r="M3037" s="86"/>
      <c r="P3037" s="87"/>
      <c r="Q3037" s="86"/>
      <c r="S3037" s="97"/>
      <c r="T3037" s="86"/>
      <c r="U3037" s="86"/>
    </row>
    <row r="3038" spans="2:21" s="84" customFormat="1" ht="15.75" customHeight="1">
      <c r="B3038" s="85"/>
      <c r="M3038" s="86"/>
      <c r="P3038" s="87"/>
      <c r="Q3038" s="86"/>
      <c r="S3038" s="97"/>
      <c r="T3038" s="86"/>
      <c r="U3038" s="86"/>
    </row>
    <row r="3039" spans="2:21" s="84" customFormat="1" ht="15.75" customHeight="1">
      <c r="B3039" s="85"/>
      <c r="M3039" s="86"/>
      <c r="P3039" s="87"/>
      <c r="Q3039" s="86"/>
      <c r="S3039" s="97"/>
      <c r="T3039" s="86"/>
      <c r="U3039" s="86"/>
    </row>
    <row r="3040" spans="2:21" s="84" customFormat="1" ht="15.75" customHeight="1">
      <c r="B3040" s="85"/>
      <c r="M3040" s="86"/>
      <c r="P3040" s="87"/>
      <c r="Q3040" s="86"/>
      <c r="S3040" s="97"/>
      <c r="T3040" s="86"/>
      <c r="U3040" s="86"/>
    </row>
    <row r="3041" spans="2:21" s="84" customFormat="1" ht="15.75" customHeight="1">
      <c r="B3041" s="85"/>
      <c r="M3041" s="86"/>
      <c r="P3041" s="87"/>
      <c r="Q3041" s="86"/>
      <c r="S3041" s="97"/>
      <c r="T3041" s="86"/>
      <c r="U3041" s="86"/>
    </row>
    <row r="3042" spans="2:21" s="84" customFormat="1" ht="15.75" customHeight="1">
      <c r="B3042" s="85"/>
      <c r="M3042" s="86"/>
      <c r="P3042" s="87"/>
      <c r="Q3042" s="86"/>
      <c r="S3042" s="97"/>
      <c r="T3042" s="86"/>
      <c r="U3042" s="86"/>
    </row>
    <row r="3043" spans="2:21" s="84" customFormat="1" ht="15.75" customHeight="1">
      <c r="B3043" s="85"/>
      <c r="M3043" s="86"/>
      <c r="P3043" s="87"/>
      <c r="Q3043" s="86"/>
      <c r="S3043" s="97"/>
      <c r="T3043" s="86"/>
      <c r="U3043" s="86"/>
    </row>
    <row r="3044" spans="2:21" s="84" customFormat="1" ht="15.75" customHeight="1">
      <c r="B3044" s="85"/>
      <c r="M3044" s="86"/>
      <c r="P3044" s="87"/>
      <c r="Q3044" s="86"/>
      <c r="S3044" s="97"/>
      <c r="T3044" s="86"/>
      <c r="U3044" s="86"/>
    </row>
    <row r="3045" spans="2:21" s="84" customFormat="1" ht="15.75" customHeight="1">
      <c r="B3045" s="85"/>
      <c r="M3045" s="86"/>
      <c r="P3045" s="87"/>
      <c r="Q3045" s="86"/>
      <c r="S3045" s="97"/>
      <c r="T3045" s="86"/>
      <c r="U3045" s="86"/>
    </row>
    <row r="3046" spans="2:21" s="84" customFormat="1" ht="15.75" customHeight="1">
      <c r="B3046" s="85"/>
      <c r="M3046" s="86"/>
      <c r="P3046" s="87"/>
      <c r="Q3046" s="86"/>
      <c r="S3046" s="97"/>
      <c r="T3046" s="86"/>
      <c r="U3046" s="86"/>
    </row>
    <row r="3047" spans="2:21" s="84" customFormat="1" ht="15.75" customHeight="1">
      <c r="B3047" s="85"/>
      <c r="M3047" s="86"/>
      <c r="P3047" s="87"/>
      <c r="Q3047" s="86"/>
      <c r="S3047" s="97"/>
      <c r="T3047" s="86"/>
      <c r="U3047" s="86"/>
    </row>
    <row r="3048" spans="2:21" s="84" customFormat="1" ht="15.75" customHeight="1">
      <c r="B3048" s="85"/>
      <c r="M3048" s="86"/>
      <c r="P3048" s="87"/>
      <c r="Q3048" s="86"/>
      <c r="S3048" s="97"/>
      <c r="T3048" s="86"/>
      <c r="U3048" s="86"/>
    </row>
    <row r="3049" spans="2:21" s="84" customFormat="1" ht="15.75" customHeight="1">
      <c r="B3049" s="85"/>
      <c r="M3049" s="86"/>
      <c r="P3049" s="87"/>
      <c r="Q3049" s="86"/>
      <c r="S3049" s="97"/>
      <c r="T3049" s="86"/>
      <c r="U3049" s="86"/>
    </row>
    <row r="3050" spans="2:21" s="84" customFormat="1" ht="15.75" customHeight="1">
      <c r="B3050" s="85"/>
      <c r="M3050" s="86"/>
      <c r="P3050" s="87"/>
      <c r="Q3050" s="86"/>
      <c r="S3050" s="97"/>
      <c r="T3050" s="86"/>
      <c r="U3050" s="86"/>
    </row>
    <row r="3051" spans="2:21" s="84" customFormat="1" ht="15.75" customHeight="1">
      <c r="B3051" s="85"/>
      <c r="M3051" s="86"/>
      <c r="P3051" s="87"/>
      <c r="Q3051" s="86"/>
      <c r="S3051" s="97"/>
      <c r="T3051" s="86"/>
      <c r="U3051" s="86"/>
    </row>
    <row r="3052" spans="2:21" s="84" customFormat="1" ht="15.75" customHeight="1">
      <c r="B3052" s="85"/>
      <c r="M3052" s="86"/>
      <c r="P3052" s="87"/>
      <c r="Q3052" s="86"/>
      <c r="S3052" s="97"/>
      <c r="T3052" s="86"/>
      <c r="U3052" s="86"/>
    </row>
    <row r="3053" spans="2:21" s="84" customFormat="1" ht="15.75" customHeight="1">
      <c r="B3053" s="85"/>
      <c r="M3053" s="86"/>
      <c r="P3053" s="87"/>
      <c r="Q3053" s="86"/>
      <c r="S3053" s="97"/>
      <c r="T3053" s="86"/>
      <c r="U3053" s="86"/>
    </row>
    <row r="3054" spans="2:21" s="84" customFormat="1" ht="15.75" customHeight="1">
      <c r="B3054" s="85"/>
      <c r="M3054" s="86"/>
      <c r="P3054" s="87"/>
      <c r="Q3054" s="86"/>
      <c r="S3054" s="97"/>
      <c r="T3054" s="86"/>
      <c r="U3054" s="86"/>
    </row>
    <row r="3055" spans="2:21" s="84" customFormat="1" ht="15.75" customHeight="1">
      <c r="B3055" s="85"/>
      <c r="M3055" s="86"/>
      <c r="P3055" s="87"/>
      <c r="Q3055" s="86"/>
      <c r="S3055" s="97"/>
      <c r="T3055" s="86"/>
      <c r="U3055" s="86"/>
    </row>
    <row r="3056" spans="2:21" s="84" customFormat="1" ht="15.75" customHeight="1">
      <c r="B3056" s="85"/>
      <c r="M3056" s="86"/>
      <c r="P3056" s="87"/>
      <c r="Q3056" s="86"/>
      <c r="S3056" s="97"/>
      <c r="T3056" s="86"/>
      <c r="U3056" s="86"/>
    </row>
    <row r="3057" spans="2:21" s="84" customFormat="1" ht="15.75" customHeight="1">
      <c r="B3057" s="85"/>
      <c r="M3057" s="86"/>
      <c r="P3057" s="87"/>
      <c r="Q3057" s="86"/>
      <c r="S3057" s="97"/>
      <c r="T3057" s="86"/>
      <c r="U3057" s="86"/>
    </row>
    <row r="3058" spans="2:21" s="84" customFormat="1" ht="15.75" customHeight="1">
      <c r="B3058" s="85"/>
      <c r="M3058" s="86"/>
      <c r="P3058" s="87"/>
      <c r="Q3058" s="86"/>
      <c r="S3058" s="97"/>
      <c r="T3058" s="86"/>
      <c r="U3058" s="86"/>
    </row>
    <row r="3059" spans="2:21" s="84" customFormat="1" ht="15.75" customHeight="1">
      <c r="B3059" s="85"/>
      <c r="M3059" s="86"/>
      <c r="P3059" s="87"/>
      <c r="Q3059" s="86"/>
      <c r="S3059" s="97"/>
      <c r="T3059" s="86"/>
      <c r="U3059" s="86"/>
    </row>
    <row r="3060" spans="2:21" s="84" customFormat="1" ht="15.75" customHeight="1">
      <c r="B3060" s="85"/>
      <c r="M3060" s="86"/>
      <c r="P3060" s="87"/>
      <c r="Q3060" s="86"/>
      <c r="S3060" s="97"/>
      <c r="T3060" s="86"/>
      <c r="U3060" s="86"/>
    </row>
    <row r="3061" spans="2:21" s="84" customFormat="1" ht="15.75" customHeight="1">
      <c r="B3061" s="85"/>
      <c r="M3061" s="86"/>
      <c r="P3061" s="87"/>
      <c r="Q3061" s="86"/>
      <c r="S3061" s="97"/>
      <c r="T3061" s="86"/>
      <c r="U3061" s="86"/>
    </row>
    <row r="3062" spans="2:21" s="84" customFormat="1" ht="15.75" customHeight="1">
      <c r="B3062" s="85"/>
      <c r="M3062" s="86"/>
      <c r="P3062" s="87"/>
      <c r="Q3062" s="86"/>
      <c r="S3062" s="97"/>
      <c r="T3062" s="86"/>
      <c r="U3062" s="86"/>
    </row>
    <row r="3063" spans="2:21" s="84" customFormat="1" ht="15.75" customHeight="1">
      <c r="B3063" s="85"/>
      <c r="M3063" s="86"/>
      <c r="P3063" s="87"/>
      <c r="Q3063" s="86"/>
      <c r="S3063" s="97"/>
      <c r="T3063" s="86"/>
      <c r="U3063" s="86"/>
    </row>
    <row r="3064" spans="2:21" s="84" customFormat="1" ht="15.75" customHeight="1">
      <c r="B3064" s="85"/>
      <c r="M3064" s="86"/>
      <c r="P3064" s="87"/>
      <c r="Q3064" s="86"/>
      <c r="S3064" s="97"/>
      <c r="T3064" s="86"/>
      <c r="U3064" s="86"/>
    </row>
    <row r="3065" spans="2:21" s="84" customFormat="1" ht="15.75" customHeight="1">
      <c r="B3065" s="85"/>
      <c r="M3065" s="86"/>
      <c r="P3065" s="87"/>
      <c r="Q3065" s="86"/>
      <c r="S3065" s="97"/>
      <c r="T3065" s="86"/>
      <c r="U3065" s="86"/>
    </row>
    <row r="3066" spans="2:21" s="84" customFormat="1" ht="15.75" customHeight="1">
      <c r="B3066" s="85"/>
      <c r="M3066" s="86"/>
      <c r="P3066" s="87"/>
      <c r="Q3066" s="86"/>
      <c r="S3066" s="97"/>
      <c r="T3066" s="86"/>
      <c r="U3066" s="86"/>
    </row>
    <row r="3067" spans="2:21" s="84" customFormat="1" ht="15.75" customHeight="1">
      <c r="B3067" s="85"/>
      <c r="M3067" s="86"/>
      <c r="P3067" s="87"/>
      <c r="Q3067" s="86"/>
      <c r="S3067" s="97"/>
      <c r="T3067" s="86"/>
      <c r="U3067" s="86"/>
    </row>
    <row r="3068" spans="2:21" s="84" customFormat="1" ht="15.75" customHeight="1">
      <c r="B3068" s="85"/>
      <c r="M3068" s="86"/>
      <c r="P3068" s="87"/>
      <c r="Q3068" s="86"/>
      <c r="S3068" s="97"/>
      <c r="T3068" s="86"/>
      <c r="U3068" s="86"/>
    </row>
    <row r="3069" spans="2:21" s="84" customFormat="1" ht="15.75" customHeight="1">
      <c r="B3069" s="85"/>
      <c r="M3069" s="86"/>
      <c r="P3069" s="87"/>
      <c r="Q3069" s="86"/>
      <c r="S3069" s="97"/>
      <c r="T3069" s="86"/>
      <c r="U3069" s="86"/>
    </row>
    <row r="3070" spans="2:21" s="84" customFormat="1" ht="15.75" customHeight="1">
      <c r="B3070" s="85"/>
      <c r="M3070" s="86"/>
      <c r="P3070" s="87"/>
      <c r="Q3070" s="86"/>
      <c r="S3070" s="97"/>
      <c r="T3070" s="86"/>
      <c r="U3070" s="86"/>
    </row>
    <row r="3071" spans="2:21" s="84" customFormat="1" ht="15.75" customHeight="1">
      <c r="B3071" s="85"/>
      <c r="M3071" s="86"/>
      <c r="P3071" s="87"/>
      <c r="Q3071" s="86"/>
      <c r="S3071" s="97"/>
      <c r="T3071" s="86"/>
      <c r="U3071" s="86"/>
    </row>
    <row r="3072" spans="2:21" s="84" customFormat="1" ht="15.75" customHeight="1">
      <c r="B3072" s="85"/>
      <c r="M3072" s="86"/>
      <c r="P3072" s="87"/>
      <c r="Q3072" s="86"/>
      <c r="S3072" s="97"/>
      <c r="T3072" s="86"/>
      <c r="U3072" s="86"/>
    </row>
    <row r="3073" spans="2:21" s="84" customFormat="1" ht="15.75" customHeight="1">
      <c r="B3073" s="85"/>
      <c r="M3073" s="86"/>
      <c r="P3073" s="87"/>
      <c r="Q3073" s="86"/>
      <c r="S3073" s="97"/>
      <c r="T3073" s="86"/>
      <c r="U3073" s="86"/>
    </row>
    <row r="3074" spans="2:21" s="84" customFormat="1" ht="15.75" customHeight="1">
      <c r="B3074" s="85"/>
      <c r="M3074" s="86"/>
      <c r="P3074" s="87"/>
      <c r="Q3074" s="86"/>
      <c r="S3074" s="97"/>
      <c r="T3074" s="86"/>
      <c r="U3074" s="86"/>
    </row>
    <row r="3075" spans="2:21" s="84" customFormat="1" ht="15.75" customHeight="1">
      <c r="B3075" s="85"/>
      <c r="M3075" s="86"/>
      <c r="P3075" s="87"/>
      <c r="Q3075" s="86"/>
      <c r="S3075" s="97"/>
      <c r="T3075" s="86"/>
      <c r="U3075" s="86"/>
    </row>
    <row r="3076" spans="2:21" s="84" customFormat="1" ht="15.75" customHeight="1">
      <c r="B3076" s="85"/>
      <c r="M3076" s="86"/>
      <c r="P3076" s="87"/>
      <c r="Q3076" s="86"/>
      <c r="S3076" s="97"/>
      <c r="T3076" s="86"/>
      <c r="U3076" s="86"/>
    </row>
    <row r="3077" spans="2:21" s="84" customFormat="1" ht="15.75" customHeight="1">
      <c r="B3077" s="85"/>
      <c r="M3077" s="86"/>
      <c r="P3077" s="87"/>
      <c r="Q3077" s="86"/>
      <c r="S3077" s="97"/>
      <c r="T3077" s="86"/>
      <c r="U3077" s="86"/>
    </row>
    <row r="3078" spans="2:21" s="84" customFormat="1" ht="15.75" customHeight="1">
      <c r="B3078" s="85"/>
      <c r="M3078" s="86"/>
      <c r="P3078" s="87"/>
      <c r="Q3078" s="86"/>
      <c r="S3078" s="97"/>
      <c r="T3078" s="86"/>
      <c r="U3078" s="86"/>
    </row>
    <row r="3079" spans="2:21" s="84" customFormat="1" ht="15.75" customHeight="1">
      <c r="B3079" s="85"/>
      <c r="M3079" s="86"/>
      <c r="P3079" s="87"/>
      <c r="Q3079" s="86"/>
      <c r="S3079" s="97"/>
      <c r="T3079" s="86"/>
      <c r="U3079" s="86"/>
    </row>
    <row r="3080" spans="2:21" s="84" customFormat="1" ht="15.75" customHeight="1">
      <c r="B3080" s="85"/>
      <c r="M3080" s="86"/>
      <c r="P3080" s="87"/>
      <c r="Q3080" s="86"/>
      <c r="S3080" s="97"/>
      <c r="T3080" s="86"/>
      <c r="U3080" s="86"/>
    </row>
    <row r="3081" spans="2:21" s="84" customFormat="1" ht="15.75" customHeight="1">
      <c r="B3081" s="85"/>
      <c r="M3081" s="86"/>
      <c r="P3081" s="87"/>
      <c r="Q3081" s="86"/>
      <c r="S3081" s="97"/>
      <c r="T3081" s="86"/>
      <c r="U3081" s="86"/>
    </row>
    <row r="3082" spans="2:21" s="84" customFormat="1" ht="15.75" customHeight="1">
      <c r="B3082" s="85"/>
      <c r="M3082" s="86"/>
      <c r="P3082" s="87"/>
      <c r="Q3082" s="86"/>
      <c r="S3082" s="97"/>
      <c r="T3082" s="86"/>
      <c r="U3082" s="86"/>
    </row>
    <row r="3083" spans="2:21" s="84" customFormat="1" ht="15.75" customHeight="1">
      <c r="B3083" s="85"/>
      <c r="M3083" s="86"/>
      <c r="P3083" s="87"/>
      <c r="Q3083" s="86"/>
      <c r="S3083" s="97"/>
      <c r="T3083" s="86"/>
      <c r="U3083" s="86"/>
    </row>
    <row r="3084" spans="2:21" s="84" customFormat="1" ht="15.75" customHeight="1">
      <c r="B3084" s="85"/>
      <c r="M3084" s="86"/>
      <c r="P3084" s="87"/>
      <c r="Q3084" s="86"/>
      <c r="S3084" s="97"/>
      <c r="T3084" s="86"/>
      <c r="U3084" s="86"/>
    </row>
    <row r="3085" spans="2:21" s="84" customFormat="1" ht="15.75" customHeight="1">
      <c r="B3085" s="85"/>
      <c r="M3085" s="86"/>
      <c r="P3085" s="87"/>
      <c r="Q3085" s="86"/>
      <c r="S3085" s="97"/>
      <c r="T3085" s="86"/>
      <c r="U3085" s="86"/>
    </row>
    <row r="3086" spans="2:21" s="84" customFormat="1" ht="15.75" customHeight="1">
      <c r="B3086" s="85"/>
      <c r="M3086" s="86"/>
      <c r="P3086" s="87"/>
      <c r="Q3086" s="86"/>
      <c r="S3086" s="97"/>
      <c r="T3086" s="86"/>
      <c r="U3086" s="86"/>
    </row>
    <row r="3087" spans="2:21" s="84" customFormat="1" ht="15.75" customHeight="1">
      <c r="B3087" s="85"/>
      <c r="M3087" s="86"/>
      <c r="P3087" s="87"/>
      <c r="Q3087" s="86"/>
      <c r="S3087" s="97"/>
      <c r="T3087" s="86"/>
      <c r="U3087" s="86"/>
    </row>
    <row r="3088" spans="2:21" s="84" customFormat="1" ht="15.75" customHeight="1">
      <c r="B3088" s="85"/>
      <c r="M3088" s="86"/>
      <c r="P3088" s="87"/>
      <c r="Q3088" s="86"/>
      <c r="S3088" s="97"/>
      <c r="T3088" s="86"/>
      <c r="U3088" s="86"/>
    </row>
    <row r="3089" spans="2:21" s="84" customFormat="1" ht="15.75" customHeight="1">
      <c r="B3089" s="85"/>
      <c r="M3089" s="86"/>
      <c r="P3089" s="87"/>
      <c r="Q3089" s="86"/>
      <c r="S3089" s="97"/>
      <c r="T3089" s="86"/>
      <c r="U3089" s="86"/>
    </row>
    <row r="3090" spans="2:21" s="84" customFormat="1" ht="15.75" customHeight="1">
      <c r="B3090" s="85"/>
      <c r="M3090" s="86"/>
      <c r="P3090" s="87"/>
      <c r="Q3090" s="86"/>
      <c r="S3090" s="97"/>
      <c r="T3090" s="86"/>
      <c r="U3090" s="86"/>
    </row>
    <row r="3091" spans="2:21" s="84" customFormat="1" ht="15.75" customHeight="1">
      <c r="B3091" s="85"/>
      <c r="M3091" s="86"/>
      <c r="P3091" s="87"/>
      <c r="Q3091" s="86"/>
      <c r="S3091" s="97"/>
      <c r="T3091" s="86"/>
      <c r="U3091" s="86"/>
    </row>
    <row r="3092" spans="2:21" s="84" customFormat="1" ht="15.75" customHeight="1">
      <c r="B3092" s="85"/>
      <c r="M3092" s="86"/>
      <c r="P3092" s="87"/>
      <c r="Q3092" s="86"/>
      <c r="S3092" s="97"/>
      <c r="T3092" s="86"/>
      <c r="U3092" s="86"/>
    </row>
    <row r="3093" spans="2:21" s="84" customFormat="1" ht="15.75" customHeight="1">
      <c r="B3093" s="85"/>
      <c r="M3093" s="86"/>
      <c r="P3093" s="87"/>
      <c r="Q3093" s="86"/>
      <c r="S3093" s="97"/>
      <c r="T3093" s="86"/>
      <c r="U3093" s="86"/>
    </row>
    <row r="3094" spans="2:21" s="84" customFormat="1" ht="15.75" customHeight="1">
      <c r="B3094" s="85"/>
      <c r="M3094" s="86"/>
      <c r="P3094" s="87"/>
      <c r="Q3094" s="86"/>
      <c r="S3094" s="97"/>
      <c r="T3094" s="86"/>
      <c r="U3094" s="86"/>
    </row>
    <row r="3095" spans="2:21" s="84" customFormat="1" ht="15.75" customHeight="1">
      <c r="B3095" s="85"/>
      <c r="M3095" s="86"/>
      <c r="P3095" s="87"/>
      <c r="Q3095" s="86"/>
      <c r="S3095" s="97"/>
      <c r="T3095" s="86"/>
      <c r="U3095" s="86"/>
    </row>
    <row r="3096" spans="2:21" s="84" customFormat="1" ht="15.75" customHeight="1">
      <c r="B3096" s="85"/>
      <c r="M3096" s="86"/>
      <c r="P3096" s="87"/>
      <c r="Q3096" s="86"/>
      <c r="S3096" s="97"/>
      <c r="T3096" s="86"/>
      <c r="U3096" s="86"/>
    </row>
    <row r="3097" spans="2:21" s="84" customFormat="1" ht="15.75" customHeight="1">
      <c r="B3097" s="85"/>
      <c r="M3097" s="86"/>
      <c r="P3097" s="87"/>
      <c r="Q3097" s="86"/>
      <c r="S3097" s="97"/>
      <c r="T3097" s="86"/>
      <c r="U3097" s="86"/>
    </row>
    <row r="3098" spans="2:21" s="84" customFormat="1" ht="15.75" customHeight="1">
      <c r="B3098" s="85"/>
      <c r="M3098" s="86"/>
      <c r="P3098" s="87"/>
      <c r="Q3098" s="86"/>
      <c r="S3098" s="97"/>
      <c r="T3098" s="86"/>
      <c r="U3098" s="86"/>
    </row>
    <row r="3099" spans="2:21" s="84" customFormat="1" ht="15.75" customHeight="1">
      <c r="B3099" s="85"/>
      <c r="M3099" s="86"/>
      <c r="P3099" s="87"/>
      <c r="Q3099" s="86"/>
      <c r="S3099" s="97"/>
      <c r="T3099" s="86"/>
      <c r="U3099" s="86"/>
    </row>
    <row r="3100" spans="2:21" s="84" customFormat="1" ht="15.75" customHeight="1">
      <c r="B3100" s="85"/>
      <c r="M3100" s="86"/>
      <c r="P3100" s="87"/>
      <c r="Q3100" s="86"/>
      <c r="S3100" s="97"/>
      <c r="T3100" s="86"/>
      <c r="U3100" s="86"/>
    </row>
    <row r="3101" spans="2:21" s="84" customFormat="1" ht="15.75" customHeight="1">
      <c r="B3101" s="85"/>
      <c r="M3101" s="86"/>
      <c r="P3101" s="87"/>
      <c r="Q3101" s="86"/>
      <c r="S3101" s="97"/>
      <c r="T3101" s="86"/>
      <c r="U3101" s="86"/>
    </row>
    <row r="3102" spans="2:21" s="84" customFormat="1" ht="15.75" customHeight="1">
      <c r="B3102" s="85"/>
      <c r="M3102" s="86"/>
      <c r="P3102" s="87"/>
      <c r="Q3102" s="86"/>
      <c r="S3102" s="97"/>
      <c r="T3102" s="86"/>
      <c r="U3102" s="86"/>
    </row>
    <row r="3103" spans="2:21" s="84" customFormat="1" ht="15.75" customHeight="1">
      <c r="B3103" s="85"/>
      <c r="M3103" s="86"/>
      <c r="P3103" s="87"/>
      <c r="Q3103" s="86"/>
      <c r="S3103" s="97"/>
      <c r="T3103" s="86"/>
      <c r="U3103" s="86"/>
    </row>
    <row r="3104" spans="2:21" s="84" customFormat="1" ht="15.75" customHeight="1">
      <c r="B3104" s="85"/>
      <c r="M3104" s="86"/>
      <c r="P3104" s="87"/>
      <c r="Q3104" s="86"/>
      <c r="S3104" s="97"/>
      <c r="T3104" s="86"/>
      <c r="U3104" s="86"/>
    </row>
    <row r="3105" spans="2:21" s="84" customFormat="1" ht="15.75" customHeight="1">
      <c r="B3105" s="85"/>
      <c r="M3105" s="86"/>
      <c r="P3105" s="87"/>
      <c r="Q3105" s="86"/>
      <c r="S3105" s="97"/>
      <c r="T3105" s="86"/>
      <c r="U3105" s="86"/>
    </row>
    <row r="3106" spans="2:21" s="84" customFormat="1" ht="15.75" customHeight="1">
      <c r="B3106" s="85"/>
      <c r="M3106" s="86"/>
      <c r="P3106" s="87"/>
      <c r="Q3106" s="86"/>
      <c r="S3106" s="97"/>
      <c r="T3106" s="86"/>
      <c r="U3106" s="86"/>
    </row>
    <row r="3107" spans="2:21" s="84" customFormat="1" ht="15.75" customHeight="1">
      <c r="B3107" s="85"/>
      <c r="M3107" s="86"/>
      <c r="P3107" s="87"/>
      <c r="Q3107" s="86"/>
      <c r="S3107" s="97"/>
      <c r="T3107" s="86"/>
      <c r="U3107" s="86"/>
    </row>
    <row r="3108" spans="2:21" s="84" customFormat="1" ht="15.75" customHeight="1">
      <c r="B3108" s="85"/>
      <c r="M3108" s="86"/>
      <c r="P3108" s="87"/>
      <c r="Q3108" s="86"/>
      <c r="S3108" s="97"/>
      <c r="T3108" s="86"/>
      <c r="U3108" s="86"/>
    </row>
    <row r="3109" spans="2:21" s="84" customFormat="1" ht="15.75" customHeight="1">
      <c r="B3109" s="85"/>
      <c r="M3109" s="86"/>
      <c r="P3109" s="87"/>
      <c r="Q3109" s="86"/>
      <c r="S3109" s="97"/>
      <c r="T3109" s="86"/>
      <c r="U3109" s="86"/>
    </row>
    <row r="3110" spans="2:21" s="84" customFormat="1" ht="15.75" customHeight="1">
      <c r="B3110" s="85"/>
      <c r="M3110" s="86"/>
      <c r="P3110" s="87"/>
      <c r="Q3110" s="86"/>
      <c r="S3110" s="97"/>
      <c r="T3110" s="86"/>
      <c r="U3110" s="86"/>
    </row>
    <row r="3111" spans="2:21" s="84" customFormat="1" ht="15.75" customHeight="1">
      <c r="B3111" s="85"/>
      <c r="M3111" s="86"/>
      <c r="P3111" s="87"/>
      <c r="Q3111" s="86"/>
      <c r="S3111" s="97"/>
      <c r="T3111" s="86"/>
      <c r="U3111" s="86"/>
    </row>
    <row r="3112" spans="2:21" s="84" customFormat="1" ht="15.75" customHeight="1">
      <c r="B3112" s="85"/>
      <c r="M3112" s="86"/>
      <c r="P3112" s="87"/>
      <c r="Q3112" s="86"/>
      <c r="S3112" s="97"/>
      <c r="T3112" s="86"/>
      <c r="U3112" s="86"/>
    </row>
    <row r="3113" spans="2:21" s="84" customFormat="1" ht="15.75" customHeight="1">
      <c r="B3113" s="85"/>
      <c r="M3113" s="86"/>
      <c r="P3113" s="87"/>
      <c r="Q3113" s="86"/>
      <c r="S3113" s="97"/>
      <c r="T3113" s="86"/>
      <c r="U3113" s="86"/>
    </row>
    <row r="3114" spans="2:21" s="84" customFormat="1" ht="15.75" customHeight="1">
      <c r="B3114" s="85"/>
      <c r="M3114" s="86"/>
      <c r="P3114" s="87"/>
      <c r="Q3114" s="86"/>
      <c r="S3114" s="97"/>
      <c r="T3114" s="86"/>
      <c r="U3114" s="86"/>
    </row>
    <row r="3115" spans="2:21" s="84" customFormat="1" ht="15.75" customHeight="1">
      <c r="B3115" s="85"/>
      <c r="M3115" s="86"/>
      <c r="P3115" s="87"/>
      <c r="Q3115" s="86"/>
      <c r="S3115" s="97"/>
      <c r="T3115" s="86"/>
      <c r="U3115" s="86"/>
    </row>
    <row r="3116" spans="2:21" s="84" customFormat="1" ht="15.75" customHeight="1">
      <c r="B3116" s="85"/>
      <c r="M3116" s="86"/>
      <c r="P3116" s="87"/>
      <c r="Q3116" s="86"/>
      <c r="S3116" s="97"/>
      <c r="T3116" s="86"/>
      <c r="U3116" s="86"/>
    </row>
    <row r="3117" spans="2:21" s="84" customFormat="1" ht="15.75" customHeight="1">
      <c r="B3117" s="85"/>
      <c r="M3117" s="86"/>
      <c r="P3117" s="87"/>
      <c r="Q3117" s="86"/>
      <c r="S3117" s="97"/>
      <c r="T3117" s="86"/>
      <c r="U3117" s="86"/>
    </row>
    <row r="3118" spans="2:21" s="84" customFormat="1" ht="15.75" customHeight="1">
      <c r="B3118" s="85"/>
      <c r="M3118" s="86"/>
      <c r="P3118" s="87"/>
      <c r="Q3118" s="86"/>
      <c r="S3118" s="97"/>
      <c r="T3118" s="86"/>
      <c r="U3118" s="86"/>
    </row>
    <row r="3119" spans="2:21" s="84" customFormat="1" ht="15.75" customHeight="1">
      <c r="B3119" s="85"/>
      <c r="M3119" s="86"/>
      <c r="P3119" s="87"/>
      <c r="Q3119" s="86"/>
      <c r="S3119" s="97"/>
      <c r="T3119" s="86"/>
      <c r="U3119" s="86"/>
    </row>
    <row r="3120" spans="2:21" s="84" customFormat="1" ht="15.75" customHeight="1">
      <c r="B3120" s="85"/>
      <c r="M3120" s="86"/>
      <c r="P3120" s="87"/>
      <c r="Q3120" s="86"/>
      <c r="S3120" s="97"/>
      <c r="T3120" s="86"/>
      <c r="U3120" s="86"/>
    </row>
    <row r="3121" spans="2:21" s="84" customFormat="1" ht="15.75" customHeight="1">
      <c r="B3121" s="85"/>
      <c r="M3121" s="86"/>
      <c r="P3121" s="87"/>
      <c r="Q3121" s="86"/>
      <c r="S3121" s="97"/>
      <c r="T3121" s="86"/>
      <c r="U3121" s="86"/>
    </row>
    <row r="3122" spans="2:21" s="84" customFormat="1" ht="15.75" customHeight="1">
      <c r="B3122" s="85"/>
      <c r="M3122" s="86"/>
      <c r="P3122" s="87"/>
      <c r="Q3122" s="86"/>
      <c r="S3122" s="97"/>
      <c r="T3122" s="86"/>
      <c r="U3122" s="86"/>
    </row>
    <row r="3123" spans="2:21" s="84" customFormat="1" ht="15.75" customHeight="1">
      <c r="B3123" s="85"/>
      <c r="M3123" s="86"/>
      <c r="P3123" s="87"/>
      <c r="Q3123" s="86"/>
      <c r="S3123" s="97"/>
      <c r="T3123" s="86"/>
      <c r="U3123" s="86"/>
    </row>
    <row r="3124" spans="2:21" s="84" customFormat="1" ht="15.75" customHeight="1">
      <c r="B3124" s="85"/>
      <c r="M3124" s="86"/>
      <c r="P3124" s="87"/>
      <c r="Q3124" s="86"/>
      <c r="S3124" s="97"/>
      <c r="T3124" s="86"/>
      <c r="U3124" s="86"/>
    </row>
    <row r="3125" spans="2:21" s="84" customFormat="1" ht="15.75" customHeight="1">
      <c r="B3125" s="85"/>
      <c r="M3125" s="86"/>
      <c r="P3125" s="87"/>
      <c r="Q3125" s="86"/>
      <c r="S3125" s="97"/>
      <c r="T3125" s="86"/>
      <c r="U3125" s="86"/>
    </row>
    <row r="3126" spans="2:21" s="84" customFormat="1" ht="15.75" customHeight="1">
      <c r="B3126" s="85"/>
      <c r="M3126" s="86"/>
      <c r="P3126" s="87"/>
      <c r="Q3126" s="86"/>
      <c r="S3126" s="97"/>
      <c r="T3126" s="86"/>
      <c r="U3126" s="86"/>
    </row>
    <row r="3127" spans="2:21" s="84" customFormat="1" ht="15.75" customHeight="1">
      <c r="B3127" s="85"/>
      <c r="M3127" s="86"/>
      <c r="P3127" s="87"/>
      <c r="Q3127" s="86"/>
      <c r="S3127" s="97"/>
      <c r="T3127" s="86"/>
      <c r="U3127" s="86"/>
    </row>
    <row r="3128" spans="2:21" s="84" customFormat="1" ht="15.75" customHeight="1">
      <c r="B3128" s="85"/>
      <c r="M3128" s="86"/>
      <c r="P3128" s="87"/>
      <c r="Q3128" s="86"/>
      <c r="S3128" s="97"/>
      <c r="T3128" s="86"/>
      <c r="U3128" s="86"/>
    </row>
    <row r="3129" spans="2:21" s="84" customFormat="1" ht="15.75" customHeight="1">
      <c r="B3129" s="85"/>
      <c r="M3129" s="86"/>
      <c r="P3129" s="87"/>
      <c r="Q3129" s="86"/>
      <c r="S3129" s="97"/>
      <c r="T3129" s="86"/>
      <c r="U3129" s="86"/>
    </row>
    <row r="3130" spans="2:21" s="84" customFormat="1" ht="15.75" customHeight="1">
      <c r="B3130" s="85"/>
      <c r="M3130" s="86"/>
      <c r="P3130" s="87"/>
      <c r="Q3130" s="86"/>
      <c r="S3130" s="97"/>
      <c r="T3130" s="86"/>
      <c r="U3130" s="86"/>
    </row>
    <row r="3131" spans="2:21" s="84" customFormat="1" ht="15.75" customHeight="1">
      <c r="B3131" s="85"/>
      <c r="M3131" s="86"/>
      <c r="P3131" s="87"/>
      <c r="Q3131" s="86"/>
      <c r="S3131" s="97"/>
      <c r="T3131" s="86"/>
      <c r="U3131" s="86"/>
    </row>
    <row r="3132" spans="2:21" s="84" customFormat="1" ht="15.75" customHeight="1">
      <c r="B3132" s="85"/>
      <c r="M3132" s="86"/>
      <c r="P3132" s="87"/>
      <c r="Q3132" s="86"/>
      <c r="S3132" s="97"/>
      <c r="T3132" s="86"/>
      <c r="U3132" s="86"/>
    </row>
    <row r="3133" spans="2:21" s="84" customFormat="1" ht="15.75" customHeight="1">
      <c r="B3133" s="85"/>
      <c r="M3133" s="86"/>
      <c r="P3133" s="87"/>
      <c r="Q3133" s="86"/>
      <c r="S3133" s="97"/>
      <c r="T3133" s="86"/>
      <c r="U3133" s="86"/>
    </row>
    <row r="3134" spans="2:21" s="84" customFormat="1" ht="15.75" customHeight="1">
      <c r="B3134" s="85"/>
      <c r="M3134" s="86"/>
      <c r="P3134" s="87"/>
      <c r="Q3134" s="86"/>
      <c r="S3134" s="97"/>
      <c r="T3134" s="86"/>
      <c r="U3134" s="86"/>
    </row>
    <row r="3135" spans="2:21" s="84" customFormat="1" ht="15.75" customHeight="1">
      <c r="B3135" s="85"/>
      <c r="M3135" s="86"/>
      <c r="P3135" s="87"/>
      <c r="Q3135" s="86"/>
      <c r="S3135" s="97"/>
      <c r="T3135" s="86"/>
      <c r="U3135" s="86"/>
    </row>
    <row r="3136" spans="2:21" s="84" customFormat="1" ht="15.75" customHeight="1">
      <c r="B3136" s="85"/>
      <c r="M3136" s="86"/>
      <c r="P3136" s="87"/>
      <c r="Q3136" s="86"/>
      <c r="S3136" s="97"/>
      <c r="T3136" s="86"/>
      <c r="U3136" s="86"/>
    </row>
    <row r="3137" spans="2:21" s="84" customFormat="1" ht="15.75" customHeight="1">
      <c r="B3137" s="85"/>
      <c r="M3137" s="86"/>
      <c r="P3137" s="87"/>
      <c r="Q3137" s="86"/>
      <c r="S3137" s="97"/>
      <c r="T3137" s="86"/>
      <c r="U3137" s="86"/>
    </row>
    <row r="3138" spans="2:21" s="84" customFormat="1" ht="15.75" customHeight="1">
      <c r="B3138" s="85"/>
      <c r="M3138" s="86"/>
      <c r="P3138" s="87"/>
      <c r="Q3138" s="86"/>
      <c r="S3138" s="97"/>
      <c r="T3138" s="86"/>
      <c r="U3138" s="86"/>
    </row>
    <row r="3139" spans="2:21" s="84" customFormat="1" ht="15.75" customHeight="1">
      <c r="B3139" s="85"/>
      <c r="M3139" s="86"/>
      <c r="P3139" s="87"/>
      <c r="Q3139" s="86"/>
      <c r="S3139" s="97"/>
      <c r="T3139" s="86"/>
      <c r="U3139" s="86"/>
    </row>
    <row r="3140" spans="2:21" s="84" customFormat="1" ht="15.75" customHeight="1">
      <c r="B3140" s="85"/>
      <c r="M3140" s="86"/>
      <c r="P3140" s="87"/>
      <c r="Q3140" s="86"/>
      <c r="S3140" s="97"/>
      <c r="T3140" s="86"/>
      <c r="U3140" s="86"/>
    </row>
    <row r="3141" spans="2:21" s="84" customFormat="1" ht="15.75" customHeight="1">
      <c r="B3141" s="85"/>
      <c r="M3141" s="86"/>
      <c r="P3141" s="87"/>
      <c r="Q3141" s="86"/>
      <c r="S3141" s="97"/>
      <c r="T3141" s="86"/>
      <c r="U3141" s="86"/>
    </row>
    <row r="3142" spans="2:21" s="84" customFormat="1" ht="15.75" customHeight="1">
      <c r="B3142" s="85"/>
      <c r="M3142" s="86"/>
      <c r="P3142" s="87"/>
      <c r="Q3142" s="86"/>
      <c r="S3142" s="97"/>
      <c r="T3142" s="86"/>
      <c r="U3142" s="86"/>
    </row>
    <row r="3143" spans="2:21" s="84" customFormat="1" ht="15.75" customHeight="1">
      <c r="B3143" s="85"/>
      <c r="M3143" s="86"/>
      <c r="P3143" s="87"/>
      <c r="Q3143" s="86"/>
      <c r="S3143" s="97"/>
      <c r="T3143" s="86"/>
      <c r="U3143" s="86"/>
    </row>
    <row r="3144" spans="2:21" s="84" customFormat="1" ht="15.75" customHeight="1">
      <c r="B3144" s="85"/>
      <c r="M3144" s="86"/>
      <c r="P3144" s="87"/>
      <c r="Q3144" s="86"/>
      <c r="S3144" s="97"/>
      <c r="T3144" s="86"/>
      <c r="U3144" s="86"/>
    </row>
    <row r="3145" spans="2:21" s="84" customFormat="1" ht="15.75" customHeight="1">
      <c r="B3145" s="85"/>
      <c r="M3145" s="86"/>
      <c r="P3145" s="87"/>
      <c r="Q3145" s="86"/>
      <c r="S3145" s="97"/>
      <c r="T3145" s="86"/>
      <c r="U3145" s="86"/>
    </row>
    <row r="3146" spans="2:21" s="84" customFormat="1" ht="15.75" customHeight="1">
      <c r="B3146" s="85"/>
      <c r="M3146" s="86"/>
      <c r="P3146" s="87"/>
      <c r="Q3146" s="86"/>
      <c r="S3146" s="97"/>
      <c r="T3146" s="86"/>
      <c r="U3146" s="86"/>
    </row>
    <row r="3147" spans="2:21" s="84" customFormat="1" ht="15.75" customHeight="1">
      <c r="B3147" s="85"/>
      <c r="M3147" s="86"/>
      <c r="P3147" s="87"/>
      <c r="Q3147" s="86"/>
      <c r="S3147" s="97"/>
      <c r="T3147" s="86"/>
      <c r="U3147" s="86"/>
    </row>
    <row r="3148" spans="2:21" s="84" customFormat="1" ht="15.75" customHeight="1">
      <c r="B3148" s="85"/>
      <c r="M3148" s="86"/>
      <c r="P3148" s="87"/>
      <c r="Q3148" s="86"/>
      <c r="S3148" s="97"/>
      <c r="T3148" s="86"/>
      <c r="U3148" s="86"/>
    </row>
    <row r="3149" spans="2:21" s="84" customFormat="1" ht="15.75" customHeight="1">
      <c r="B3149" s="85"/>
      <c r="M3149" s="86"/>
      <c r="P3149" s="87"/>
      <c r="Q3149" s="86"/>
      <c r="S3149" s="97"/>
      <c r="T3149" s="86"/>
      <c r="U3149" s="86"/>
    </row>
    <row r="3150" spans="2:21" s="84" customFormat="1" ht="15.75" customHeight="1">
      <c r="B3150" s="85"/>
      <c r="M3150" s="86"/>
      <c r="P3150" s="87"/>
      <c r="Q3150" s="86"/>
      <c r="S3150" s="97"/>
      <c r="T3150" s="86"/>
      <c r="U3150" s="86"/>
    </row>
    <row r="3151" spans="2:21" s="84" customFormat="1" ht="15.75" customHeight="1">
      <c r="B3151" s="85"/>
      <c r="M3151" s="86"/>
      <c r="P3151" s="87"/>
      <c r="Q3151" s="86"/>
      <c r="S3151" s="97"/>
      <c r="T3151" s="86"/>
      <c r="U3151" s="86"/>
    </row>
    <row r="3152" spans="2:21" s="84" customFormat="1" ht="15.75" customHeight="1">
      <c r="B3152" s="85"/>
      <c r="M3152" s="86"/>
      <c r="P3152" s="87"/>
      <c r="Q3152" s="86"/>
      <c r="S3152" s="97"/>
      <c r="T3152" s="86"/>
      <c r="U3152" s="86"/>
    </row>
    <row r="3153" spans="2:21" s="84" customFormat="1" ht="15.75" customHeight="1">
      <c r="B3153" s="85"/>
      <c r="M3153" s="86"/>
      <c r="P3153" s="87"/>
      <c r="Q3153" s="86"/>
      <c r="S3153" s="97"/>
      <c r="T3153" s="86"/>
      <c r="U3153" s="86"/>
    </row>
    <row r="3154" spans="2:21" s="84" customFormat="1" ht="15.75" customHeight="1">
      <c r="B3154" s="85"/>
      <c r="M3154" s="86"/>
      <c r="P3154" s="87"/>
      <c r="Q3154" s="86"/>
      <c r="S3154" s="97"/>
      <c r="T3154" s="86"/>
      <c r="U3154" s="86"/>
    </row>
    <row r="3155" spans="2:21" s="84" customFormat="1" ht="15.75" customHeight="1">
      <c r="B3155" s="85"/>
      <c r="M3155" s="86"/>
      <c r="P3155" s="87"/>
      <c r="Q3155" s="86"/>
      <c r="S3155" s="97"/>
      <c r="T3155" s="86"/>
      <c r="U3155" s="86"/>
    </row>
    <row r="3156" spans="2:21" s="84" customFormat="1" ht="15.75" customHeight="1">
      <c r="B3156" s="85"/>
      <c r="M3156" s="86"/>
      <c r="P3156" s="87"/>
      <c r="Q3156" s="86"/>
      <c r="S3156" s="97"/>
      <c r="T3156" s="86"/>
      <c r="U3156" s="86"/>
    </row>
    <row r="3157" spans="2:21" s="84" customFormat="1" ht="15.75" customHeight="1">
      <c r="B3157" s="85"/>
      <c r="M3157" s="86"/>
      <c r="P3157" s="87"/>
      <c r="Q3157" s="86"/>
      <c r="S3157" s="97"/>
      <c r="T3157" s="86"/>
      <c r="U3157" s="86"/>
    </row>
    <row r="3158" spans="2:21" s="84" customFormat="1" ht="15.75" customHeight="1">
      <c r="B3158" s="85"/>
      <c r="M3158" s="86"/>
      <c r="P3158" s="87"/>
      <c r="Q3158" s="86"/>
      <c r="S3158" s="97"/>
      <c r="T3158" s="86"/>
      <c r="U3158" s="86"/>
    </row>
    <row r="3159" spans="2:21" s="84" customFormat="1" ht="15.75" customHeight="1">
      <c r="B3159" s="85"/>
      <c r="M3159" s="86"/>
      <c r="P3159" s="87"/>
      <c r="Q3159" s="86"/>
      <c r="S3159" s="97"/>
      <c r="T3159" s="86"/>
      <c r="U3159" s="86"/>
    </row>
    <row r="3160" spans="2:21" s="84" customFormat="1" ht="15.75" customHeight="1">
      <c r="B3160" s="85"/>
      <c r="M3160" s="86"/>
      <c r="P3160" s="87"/>
      <c r="Q3160" s="86"/>
      <c r="S3160" s="97"/>
      <c r="T3160" s="86"/>
      <c r="U3160" s="86"/>
    </row>
    <row r="3161" spans="2:21" s="84" customFormat="1" ht="15.75" customHeight="1">
      <c r="B3161" s="85"/>
      <c r="M3161" s="86"/>
      <c r="P3161" s="87"/>
      <c r="Q3161" s="86"/>
      <c r="S3161" s="97"/>
      <c r="T3161" s="86"/>
      <c r="U3161" s="86"/>
    </row>
    <row r="3162" spans="2:21" s="84" customFormat="1" ht="15.75" customHeight="1">
      <c r="B3162" s="85"/>
      <c r="M3162" s="86"/>
      <c r="P3162" s="87"/>
      <c r="Q3162" s="86"/>
      <c r="S3162" s="97"/>
      <c r="T3162" s="86"/>
      <c r="U3162" s="86"/>
    </row>
    <row r="3163" spans="2:21" s="84" customFormat="1" ht="15.75" customHeight="1">
      <c r="B3163" s="85"/>
      <c r="M3163" s="86"/>
      <c r="P3163" s="87"/>
      <c r="Q3163" s="86"/>
      <c r="S3163" s="97"/>
      <c r="T3163" s="86"/>
      <c r="U3163" s="86"/>
    </row>
    <row r="3164" spans="2:21" s="84" customFormat="1" ht="15.75" customHeight="1">
      <c r="B3164" s="85"/>
      <c r="M3164" s="86"/>
      <c r="P3164" s="87"/>
      <c r="Q3164" s="86"/>
      <c r="S3164" s="97"/>
      <c r="T3164" s="86"/>
      <c r="U3164" s="86"/>
    </row>
    <row r="3165" spans="2:21" s="84" customFormat="1" ht="15.75" customHeight="1">
      <c r="B3165" s="85"/>
      <c r="M3165" s="86"/>
      <c r="P3165" s="87"/>
      <c r="Q3165" s="86"/>
      <c r="S3165" s="97"/>
      <c r="T3165" s="86"/>
      <c r="U3165" s="86"/>
    </row>
    <row r="3166" spans="2:21" s="84" customFormat="1" ht="15.75" customHeight="1">
      <c r="B3166" s="85"/>
      <c r="M3166" s="86"/>
      <c r="P3166" s="87"/>
      <c r="Q3166" s="86"/>
      <c r="S3166" s="97"/>
      <c r="T3166" s="86"/>
      <c r="U3166" s="86"/>
    </row>
    <row r="3167" spans="2:21" s="84" customFormat="1" ht="15.75" customHeight="1">
      <c r="B3167" s="85"/>
      <c r="M3167" s="86"/>
      <c r="P3167" s="87"/>
      <c r="Q3167" s="86"/>
      <c r="S3167" s="97"/>
      <c r="T3167" s="86"/>
      <c r="U3167" s="86"/>
    </row>
    <row r="3168" spans="2:21" s="84" customFormat="1" ht="15.75" customHeight="1">
      <c r="B3168" s="85"/>
      <c r="M3168" s="86"/>
      <c r="P3168" s="87"/>
      <c r="Q3168" s="86"/>
      <c r="S3168" s="97"/>
      <c r="T3168" s="86"/>
      <c r="U3168" s="86"/>
    </row>
    <row r="3169" spans="2:21" s="84" customFormat="1" ht="15.75" customHeight="1">
      <c r="B3169" s="85"/>
      <c r="M3169" s="86"/>
      <c r="P3169" s="87"/>
      <c r="Q3169" s="86"/>
      <c r="S3169" s="97"/>
      <c r="T3169" s="86"/>
      <c r="U3169" s="86"/>
    </row>
    <row r="3170" spans="2:21" s="84" customFormat="1" ht="15.75" customHeight="1">
      <c r="B3170" s="85"/>
      <c r="M3170" s="86"/>
      <c r="P3170" s="87"/>
      <c r="Q3170" s="86"/>
      <c r="S3170" s="97"/>
      <c r="T3170" s="86"/>
      <c r="U3170" s="86"/>
    </row>
    <row r="3171" spans="2:21" s="84" customFormat="1" ht="15.75" customHeight="1">
      <c r="B3171" s="85"/>
      <c r="M3171" s="86"/>
      <c r="P3171" s="87"/>
      <c r="Q3171" s="86"/>
      <c r="S3171" s="97"/>
      <c r="T3171" s="86"/>
      <c r="U3171" s="86"/>
    </row>
    <row r="3172" spans="2:21" s="84" customFormat="1" ht="15.75" customHeight="1">
      <c r="B3172" s="85"/>
      <c r="M3172" s="86"/>
      <c r="P3172" s="87"/>
      <c r="Q3172" s="86"/>
      <c r="S3172" s="97"/>
      <c r="T3172" s="86"/>
      <c r="U3172" s="86"/>
    </row>
    <row r="3173" spans="2:21" s="84" customFormat="1" ht="15.75" customHeight="1">
      <c r="B3173" s="85"/>
      <c r="M3173" s="86"/>
      <c r="P3173" s="87"/>
      <c r="Q3173" s="86"/>
      <c r="S3173" s="97"/>
      <c r="T3173" s="86"/>
      <c r="U3173" s="86"/>
    </row>
    <row r="3174" spans="2:21" s="84" customFormat="1" ht="15.75" customHeight="1">
      <c r="B3174" s="85"/>
      <c r="M3174" s="86"/>
      <c r="P3174" s="87"/>
      <c r="Q3174" s="86"/>
      <c r="S3174" s="97"/>
      <c r="T3174" s="86"/>
      <c r="U3174" s="86"/>
    </row>
    <row r="3175" spans="2:21" s="84" customFormat="1" ht="15.75" customHeight="1">
      <c r="B3175" s="85"/>
      <c r="M3175" s="86"/>
      <c r="P3175" s="87"/>
      <c r="Q3175" s="86"/>
      <c r="S3175" s="97"/>
      <c r="T3175" s="86"/>
      <c r="U3175" s="86"/>
    </row>
    <row r="3176" spans="2:21" s="84" customFormat="1" ht="15.75" customHeight="1">
      <c r="B3176" s="85"/>
      <c r="M3176" s="86"/>
      <c r="P3176" s="87"/>
      <c r="Q3176" s="86"/>
      <c r="S3176" s="97"/>
      <c r="T3176" s="86"/>
      <c r="U3176" s="86"/>
    </row>
    <row r="3177" spans="2:21" s="84" customFormat="1" ht="15.75" customHeight="1">
      <c r="B3177" s="85"/>
      <c r="M3177" s="86"/>
      <c r="P3177" s="87"/>
      <c r="Q3177" s="86"/>
      <c r="S3177" s="97"/>
      <c r="T3177" s="86"/>
      <c r="U3177" s="86"/>
    </row>
    <row r="3178" spans="2:21" s="84" customFormat="1" ht="15.75" customHeight="1">
      <c r="B3178" s="85"/>
      <c r="M3178" s="86"/>
      <c r="P3178" s="87"/>
      <c r="Q3178" s="86"/>
      <c r="S3178" s="97"/>
      <c r="T3178" s="86"/>
      <c r="U3178" s="86"/>
    </row>
    <row r="3179" spans="2:21" s="84" customFormat="1" ht="15.75" customHeight="1">
      <c r="B3179" s="85"/>
      <c r="M3179" s="86"/>
      <c r="P3179" s="87"/>
      <c r="Q3179" s="86"/>
      <c r="S3179" s="97"/>
      <c r="T3179" s="86"/>
      <c r="U3179" s="86"/>
    </row>
    <row r="3180" spans="2:21" s="84" customFormat="1" ht="15.75" customHeight="1">
      <c r="B3180" s="85"/>
      <c r="M3180" s="86"/>
      <c r="P3180" s="87"/>
      <c r="Q3180" s="86"/>
      <c r="S3180" s="97"/>
      <c r="T3180" s="86"/>
      <c r="U3180" s="86"/>
    </row>
    <row r="3181" spans="2:21" s="84" customFormat="1" ht="15.75" customHeight="1">
      <c r="B3181" s="85"/>
      <c r="M3181" s="86"/>
      <c r="P3181" s="87"/>
      <c r="Q3181" s="86"/>
      <c r="S3181" s="97"/>
      <c r="T3181" s="86"/>
      <c r="U3181" s="86"/>
    </row>
    <row r="3182" spans="2:21" s="84" customFormat="1" ht="15.75" customHeight="1">
      <c r="B3182" s="85"/>
      <c r="M3182" s="86"/>
      <c r="P3182" s="87"/>
      <c r="Q3182" s="86"/>
      <c r="S3182" s="97"/>
      <c r="T3182" s="86"/>
      <c r="U3182" s="86"/>
    </row>
    <row r="3183" spans="2:21" s="84" customFormat="1" ht="15.75" customHeight="1">
      <c r="B3183" s="85"/>
      <c r="M3183" s="86"/>
      <c r="P3183" s="87"/>
      <c r="Q3183" s="86"/>
      <c r="S3183" s="97"/>
      <c r="T3183" s="86"/>
      <c r="U3183" s="86"/>
    </row>
    <row r="3184" spans="2:21" s="84" customFormat="1" ht="15.75" customHeight="1">
      <c r="B3184" s="85"/>
      <c r="M3184" s="86"/>
      <c r="P3184" s="87"/>
      <c r="Q3184" s="86"/>
      <c r="S3184" s="97"/>
      <c r="T3184" s="86"/>
      <c r="U3184" s="86"/>
    </row>
    <row r="3185" spans="2:21" s="84" customFormat="1" ht="15.75" customHeight="1">
      <c r="B3185" s="85"/>
      <c r="M3185" s="86"/>
      <c r="P3185" s="87"/>
      <c r="Q3185" s="86"/>
      <c r="S3185" s="97"/>
      <c r="T3185" s="86"/>
      <c r="U3185" s="86"/>
    </row>
    <row r="3186" spans="2:21" s="84" customFormat="1" ht="15.75" customHeight="1">
      <c r="B3186" s="85"/>
      <c r="M3186" s="86"/>
      <c r="P3186" s="87"/>
      <c r="Q3186" s="86"/>
      <c r="S3186" s="97"/>
      <c r="T3186" s="86"/>
      <c r="U3186" s="86"/>
    </row>
    <row r="3187" spans="2:21" s="84" customFormat="1" ht="15.75" customHeight="1">
      <c r="B3187" s="85"/>
      <c r="M3187" s="86"/>
      <c r="P3187" s="87"/>
      <c r="Q3187" s="86"/>
      <c r="S3187" s="97"/>
      <c r="T3187" s="86"/>
      <c r="U3187" s="86"/>
    </row>
    <row r="3188" spans="2:21" s="84" customFormat="1" ht="15.75" customHeight="1">
      <c r="B3188" s="85"/>
      <c r="M3188" s="86"/>
      <c r="P3188" s="87"/>
      <c r="Q3188" s="86"/>
      <c r="S3188" s="97"/>
      <c r="T3188" s="86"/>
      <c r="U3188" s="86"/>
    </row>
    <row r="3189" spans="2:21" s="84" customFormat="1" ht="15.75" customHeight="1">
      <c r="B3189" s="85"/>
      <c r="M3189" s="86"/>
      <c r="P3189" s="87"/>
      <c r="Q3189" s="86"/>
      <c r="S3189" s="97"/>
      <c r="T3189" s="86"/>
      <c r="U3189" s="86"/>
    </row>
    <row r="3190" spans="2:21" s="84" customFormat="1" ht="15.75" customHeight="1">
      <c r="B3190" s="85"/>
      <c r="M3190" s="86"/>
      <c r="P3190" s="87"/>
      <c r="Q3190" s="86"/>
      <c r="S3190" s="97"/>
      <c r="T3190" s="86"/>
      <c r="U3190" s="86"/>
    </row>
    <row r="3191" spans="2:21" s="84" customFormat="1" ht="15.75" customHeight="1">
      <c r="B3191" s="85"/>
      <c r="M3191" s="86"/>
      <c r="P3191" s="87"/>
      <c r="Q3191" s="86"/>
      <c r="S3191" s="97"/>
      <c r="T3191" s="86"/>
      <c r="U3191" s="86"/>
    </row>
    <row r="3192" spans="2:21" s="84" customFormat="1" ht="15.75" customHeight="1">
      <c r="B3192" s="85"/>
      <c r="M3192" s="86"/>
      <c r="P3192" s="87"/>
      <c r="Q3192" s="86"/>
      <c r="S3192" s="97"/>
      <c r="T3192" s="86"/>
      <c r="U3192" s="86"/>
    </row>
    <row r="3193" spans="2:21" s="84" customFormat="1" ht="15.75" customHeight="1">
      <c r="B3193" s="85"/>
      <c r="M3193" s="86"/>
      <c r="P3193" s="87"/>
      <c r="Q3193" s="86"/>
      <c r="S3193" s="97"/>
      <c r="T3193" s="86"/>
      <c r="U3193" s="86"/>
    </row>
    <row r="3194" spans="2:21" s="84" customFormat="1" ht="15.75" customHeight="1">
      <c r="B3194" s="85"/>
      <c r="M3194" s="86"/>
      <c r="P3194" s="87"/>
      <c r="Q3194" s="86"/>
      <c r="S3194" s="97"/>
      <c r="T3194" s="86"/>
      <c r="U3194" s="86"/>
    </row>
    <row r="3195" spans="2:21" s="84" customFormat="1" ht="15.75" customHeight="1">
      <c r="B3195" s="85"/>
      <c r="M3195" s="86"/>
      <c r="P3195" s="87"/>
      <c r="Q3195" s="86"/>
      <c r="S3195" s="97"/>
      <c r="T3195" s="86"/>
      <c r="U3195" s="86"/>
    </row>
    <row r="3196" spans="2:21" s="84" customFormat="1" ht="15.75" customHeight="1">
      <c r="B3196" s="85"/>
      <c r="M3196" s="86"/>
      <c r="P3196" s="87"/>
      <c r="Q3196" s="86"/>
      <c r="S3196" s="97"/>
      <c r="T3196" s="86"/>
      <c r="U3196" s="86"/>
    </row>
    <row r="3197" spans="2:21" s="84" customFormat="1" ht="15.75" customHeight="1">
      <c r="B3197" s="85"/>
      <c r="M3197" s="86"/>
      <c r="P3197" s="87"/>
      <c r="Q3197" s="86"/>
      <c r="S3197" s="97"/>
      <c r="T3197" s="86"/>
      <c r="U3197" s="86"/>
    </row>
    <row r="3198" spans="2:21" s="84" customFormat="1" ht="15.75" customHeight="1">
      <c r="B3198" s="85"/>
      <c r="M3198" s="86"/>
      <c r="P3198" s="87"/>
      <c r="Q3198" s="86"/>
      <c r="S3198" s="97"/>
      <c r="T3198" s="86"/>
      <c r="U3198" s="86"/>
    </row>
    <row r="3199" spans="2:21" s="84" customFormat="1" ht="15.75" customHeight="1">
      <c r="B3199" s="85"/>
      <c r="M3199" s="86"/>
      <c r="P3199" s="87"/>
      <c r="Q3199" s="86"/>
      <c r="S3199" s="97"/>
      <c r="T3199" s="86"/>
      <c r="U3199" s="86"/>
    </row>
    <row r="3200" spans="2:21" s="84" customFormat="1" ht="15.75" customHeight="1">
      <c r="B3200" s="85"/>
      <c r="M3200" s="86"/>
      <c r="P3200" s="87"/>
      <c r="Q3200" s="86"/>
      <c r="S3200" s="97"/>
      <c r="T3200" s="86"/>
      <c r="U3200" s="86"/>
    </row>
    <row r="3201" spans="2:21" s="84" customFormat="1" ht="15.75" customHeight="1">
      <c r="B3201" s="85"/>
      <c r="M3201" s="86"/>
      <c r="P3201" s="87"/>
      <c r="Q3201" s="86"/>
      <c r="S3201" s="97"/>
      <c r="T3201" s="86"/>
      <c r="U3201" s="86"/>
    </row>
    <row r="3202" spans="2:21" s="84" customFormat="1" ht="15.75" customHeight="1">
      <c r="B3202" s="85"/>
      <c r="M3202" s="86"/>
      <c r="P3202" s="87"/>
      <c r="Q3202" s="86"/>
      <c r="S3202" s="97"/>
      <c r="T3202" s="86"/>
      <c r="U3202" s="86"/>
    </row>
    <row r="3203" spans="2:21" s="84" customFormat="1" ht="15.75" customHeight="1">
      <c r="B3203" s="85"/>
      <c r="M3203" s="86"/>
      <c r="P3203" s="87"/>
      <c r="Q3203" s="86"/>
      <c r="S3203" s="97"/>
      <c r="T3203" s="86"/>
      <c r="U3203" s="86"/>
    </row>
    <row r="3204" spans="2:21" s="84" customFormat="1" ht="15.75" customHeight="1">
      <c r="B3204" s="85"/>
      <c r="M3204" s="86"/>
      <c r="P3204" s="87"/>
      <c r="Q3204" s="86"/>
      <c r="S3204" s="97"/>
      <c r="T3204" s="86"/>
      <c r="U3204" s="86"/>
    </row>
    <row r="3205" spans="2:21" s="84" customFormat="1" ht="15.75" customHeight="1">
      <c r="B3205" s="85"/>
      <c r="M3205" s="86"/>
      <c r="P3205" s="87"/>
      <c r="Q3205" s="86"/>
      <c r="S3205" s="97"/>
      <c r="T3205" s="86"/>
      <c r="U3205" s="86"/>
    </row>
    <row r="3206" spans="2:21" s="84" customFormat="1" ht="15.75" customHeight="1">
      <c r="B3206" s="85"/>
      <c r="M3206" s="86"/>
      <c r="P3206" s="87"/>
      <c r="Q3206" s="86"/>
      <c r="S3206" s="97"/>
      <c r="T3206" s="86"/>
      <c r="U3206" s="86"/>
    </row>
    <row r="3207" spans="2:21" s="84" customFormat="1" ht="15.75" customHeight="1">
      <c r="B3207" s="85"/>
      <c r="M3207" s="86"/>
      <c r="P3207" s="87"/>
      <c r="Q3207" s="86"/>
      <c r="S3207" s="97"/>
      <c r="T3207" s="86"/>
      <c r="U3207" s="86"/>
    </row>
    <row r="3208" spans="2:21" s="84" customFormat="1" ht="15.75" customHeight="1">
      <c r="B3208" s="85"/>
      <c r="M3208" s="86"/>
      <c r="P3208" s="87"/>
      <c r="Q3208" s="86"/>
      <c r="S3208" s="97"/>
      <c r="T3208" s="86"/>
      <c r="U3208" s="86"/>
    </row>
    <row r="3209" spans="2:21" s="84" customFormat="1" ht="15.75" customHeight="1">
      <c r="B3209" s="85"/>
      <c r="M3209" s="86"/>
      <c r="P3209" s="87"/>
      <c r="Q3209" s="86"/>
      <c r="S3209" s="97"/>
      <c r="T3209" s="86"/>
      <c r="U3209" s="86"/>
    </row>
    <row r="3210" spans="2:21" s="84" customFormat="1" ht="15.75" customHeight="1">
      <c r="B3210" s="85"/>
      <c r="M3210" s="86"/>
      <c r="P3210" s="87"/>
      <c r="Q3210" s="86"/>
      <c r="S3210" s="97"/>
      <c r="T3210" s="86"/>
      <c r="U3210" s="86"/>
    </row>
    <row r="3211" spans="2:21" s="84" customFormat="1" ht="15.75" customHeight="1">
      <c r="B3211" s="85"/>
      <c r="M3211" s="86"/>
      <c r="P3211" s="87"/>
      <c r="Q3211" s="86"/>
      <c r="S3211" s="97"/>
      <c r="T3211" s="86"/>
      <c r="U3211" s="86"/>
    </row>
    <row r="3212" spans="2:21" s="84" customFormat="1" ht="15.75" customHeight="1">
      <c r="B3212" s="85"/>
      <c r="M3212" s="86"/>
      <c r="P3212" s="87"/>
      <c r="Q3212" s="86"/>
      <c r="S3212" s="97"/>
      <c r="T3212" s="86"/>
      <c r="U3212" s="86"/>
    </row>
    <row r="3213" spans="2:21" s="84" customFormat="1" ht="15.75" customHeight="1">
      <c r="B3213" s="85"/>
      <c r="M3213" s="86"/>
      <c r="P3213" s="87"/>
      <c r="Q3213" s="86"/>
      <c r="S3213" s="97"/>
      <c r="T3213" s="86"/>
      <c r="U3213" s="86"/>
    </row>
    <row r="3214" spans="2:21" s="84" customFormat="1" ht="15.75" customHeight="1">
      <c r="B3214" s="85"/>
      <c r="M3214" s="86"/>
      <c r="P3214" s="87"/>
      <c r="Q3214" s="86"/>
      <c r="S3214" s="97"/>
      <c r="T3214" s="86"/>
      <c r="U3214" s="86"/>
    </row>
    <row r="3215" spans="2:21" s="84" customFormat="1" ht="15.75" customHeight="1">
      <c r="B3215" s="85"/>
      <c r="M3215" s="86"/>
      <c r="P3215" s="87"/>
      <c r="Q3215" s="86"/>
      <c r="S3215" s="97"/>
      <c r="T3215" s="86"/>
      <c r="U3215" s="86"/>
    </row>
    <row r="3216" spans="2:21" s="84" customFormat="1" ht="15.75" customHeight="1">
      <c r="B3216" s="85"/>
      <c r="M3216" s="86"/>
      <c r="P3216" s="87"/>
      <c r="Q3216" s="86"/>
      <c r="S3216" s="97"/>
      <c r="T3216" s="86"/>
      <c r="U3216" s="86"/>
    </row>
    <row r="3217" spans="2:21" s="84" customFormat="1" ht="15.75" customHeight="1">
      <c r="B3217" s="85"/>
      <c r="M3217" s="86"/>
      <c r="P3217" s="87"/>
      <c r="Q3217" s="86"/>
      <c r="S3217" s="97"/>
      <c r="T3217" s="86"/>
      <c r="U3217" s="86"/>
    </row>
    <row r="3218" spans="2:21" s="84" customFormat="1" ht="15.75" customHeight="1">
      <c r="B3218" s="85"/>
      <c r="M3218" s="86"/>
      <c r="P3218" s="87"/>
      <c r="Q3218" s="86"/>
      <c r="S3218" s="97"/>
      <c r="T3218" s="86"/>
      <c r="U3218" s="86"/>
    </row>
    <row r="3219" spans="2:21" s="84" customFormat="1" ht="15.75" customHeight="1">
      <c r="B3219" s="85"/>
      <c r="M3219" s="86"/>
      <c r="P3219" s="87"/>
      <c r="Q3219" s="86"/>
      <c r="S3219" s="97"/>
      <c r="T3219" s="86"/>
      <c r="U3219" s="86"/>
    </row>
    <row r="3220" spans="2:21" s="84" customFormat="1" ht="15.75" customHeight="1">
      <c r="B3220" s="85"/>
      <c r="M3220" s="86"/>
      <c r="P3220" s="87"/>
      <c r="Q3220" s="86"/>
      <c r="S3220" s="97"/>
      <c r="T3220" s="86"/>
      <c r="U3220" s="86"/>
    </row>
    <row r="3221" spans="2:21" s="84" customFormat="1" ht="15.75" customHeight="1">
      <c r="B3221" s="85"/>
      <c r="M3221" s="86"/>
      <c r="P3221" s="87"/>
      <c r="Q3221" s="86"/>
      <c r="S3221" s="97"/>
      <c r="T3221" s="86"/>
      <c r="U3221" s="86"/>
    </row>
    <row r="3222" spans="2:21" s="84" customFormat="1" ht="15.75" customHeight="1">
      <c r="B3222" s="85"/>
      <c r="M3222" s="86"/>
      <c r="P3222" s="87"/>
      <c r="Q3222" s="86"/>
      <c r="S3222" s="97"/>
      <c r="T3222" s="86"/>
      <c r="U3222" s="86"/>
    </row>
    <row r="3223" spans="2:21" s="84" customFormat="1" ht="15.75" customHeight="1">
      <c r="B3223" s="85"/>
      <c r="M3223" s="86"/>
      <c r="P3223" s="87"/>
      <c r="Q3223" s="86"/>
      <c r="S3223" s="97"/>
      <c r="T3223" s="86"/>
      <c r="U3223" s="86"/>
    </row>
    <row r="3224" spans="2:21" s="84" customFormat="1" ht="15.75" customHeight="1">
      <c r="B3224" s="85"/>
      <c r="M3224" s="86"/>
      <c r="P3224" s="87"/>
      <c r="Q3224" s="86"/>
      <c r="S3224" s="97"/>
      <c r="T3224" s="86"/>
      <c r="U3224" s="86"/>
    </row>
    <row r="3225" spans="2:21" s="84" customFormat="1" ht="15.75" customHeight="1">
      <c r="B3225" s="85"/>
      <c r="M3225" s="86"/>
      <c r="P3225" s="87"/>
      <c r="Q3225" s="86"/>
      <c r="S3225" s="97"/>
      <c r="T3225" s="86"/>
      <c r="U3225" s="86"/>
    </row>
    <row r="3226" spans="2:21" s="84" customFormat="1" ht="15.75" customHeight="1">
      <c r="B3226" s="85"/>
      <c r="M3226" s="86"/>
      <c r="P3226" s="87"/>
      <c r="Q3226" s="86"/>
      <c r="S3226" s="97"/>
      <c r="T3226" s="86"/>
      <c r="U3226" s="86"/>
    </row>
    <row r="3227" spans="2:21" s="84" customFormat="1" ht="15.75" customHeight="1">
      <c r="B3227" s="85"/>
      <c r="M3227" s="86"/>
      <c r="P3227" s="87"/>
      <c r="Q3227" s="86"/>
      <c r="S3227" s="97"/>
      <c r="T3227" s="86"/>
      <c r="U3227" s="86"/>
    </row>
    <row r="3228" spans="2:21" s="84" customFormat="1" ht="15.75" customHeight="1">
      <c r="B3228" s="85"/>
      <c r="M3228" s="86"/>
      <c r="P3228" s="87"/>
      <c r="Q3228" s="86"/>
      <c r="S3228" s="97"/>
      <c r="T3228" s="86"/>
      <c r="U3228" s="86"/>
    </row>
    <row r="3229" spans="2:21" s="84" customFormat="1" ht="15.75" customHeight="1">
      <c r="B3229" s="85"/>
      <c r="M3229" s="86"/>
      <c r="P3229" s="87"/>
      <c r="Q3229" s="86"/>
      <c r="S3229" s="97"/>
      <c r="T3229" s="86"/>
      <c r="U3229" s="86"/>
    </row>
    <row r="3230" spans="2:21" s="84" customFormat="1" ht="15.75" customHeight="1">
      <c r="B3230" s="85"/>
      <c r="M3230" s="86"/>
      <c r="P3230" s="87"/>
      <c r="Q3230" s="86"/>
      <c r="S3230" s="97"/>
      <c r="T3230" s="86"/>
      <c r="U3230" s="86"/>
    </row>
    <row r="3231" spans="2:21" s="84" customFormat="1" ht="15.75" customHeight="1">
      <c r="B3231" s="85"/>
      <c r="M3231" s="86"/>
      <c r="P3231" s="87"/>
      <c r="Q3231" s="86"/>
      <c r="S3231" s="97"/>
      <c r="T3231" s="86"/>
      <c r="U3231" s="86"/>
    </row>
    <row r="3232" spans="2:21" s="84" customFormat="1" ht="15.75" customHeight="1">
      <c r="B3232" s="85"/>
      <c r="M3232" s="86"/>
      <c r="P3232" s="87"/>
      <c r="Q3232" s="86"/>
      <c r="S3232" s="97"/>
      <c r="T3232" s="86"/>
      <c r="U3232" s="86"/>
    </row>
    <row r="3233" spans="2:21" s="84" customFormat="1" ht="15.75" customHeight="1">
      <c r="B3233" s="85"/>
      <c r="M3233" s="86"/>
      <c r="P3233" s="87"/>
      <c r="Q3233" s="86"/>
      <c r="S3233" s="97"/>
      <c r="T3233" s="86"/>
      <c r="U3233" s="86"/>
    </row>
    <row r="3234" spans="2:21" s="84" customFormat="1" ht="15.75" customHeight="1">
      <c r="B3234" s="85"/>
      <c r="M3234" s="86"/>
      <c r="P3234" s="87"/>
      <c r="Q3234" s="86"/>
      <c r="S3234" s="97"/>
      <c r="T3234" s="86"/>
      <c r="U3234" s="86"/>
    </row>
    <row r="3235" spans="2:21" s="84" customFormat="1" ht="15.75" customHeight="1">
      <c r="B3235" s="85"/>
      <c r="M3235" s="86"/>
      <c r="P3235" s="87"/>
      <c r="Q3235" s="86"/>
      <c r="S3235" s="97"/>
      <c r="T3235" s="86"/>
      <c r="U3235" s="86"/>
    </row>
    <row r="3236" spans="2:21" s="84" customFormat="1" ht="15.75" customHeight="1">
      <c r="B3236" s="85"/>
      <c r="M3236" s="86"/>
      <c r="P3236" s="87"/>
      <c r="Q3236" s="86"/>
      <c r="S3236" s="97"/>
      <c r="T3236" s="86"/>
      <c r="U3236" s="86"/>
    </row>
    <row r="3237" spans="2:21" s="84" customFormat="1" ht="15.75" customHeight="1">
      <c r="B3237" s="85"/>
      <c r="M3237" s="86"/>
      <c r="P3237" s="87"/>
      <c r="Q3237" s="86"/>
      <c r="S3237" s="97"/>
      <c r="T3237" s="86"/>
      <c r="U3237" s="86"/>
    </row>
    <row r="3238" spans="2:21" s="84" customFormat="1" ht="15.75" customHeight="1">
      <c r="B3238" s="85"/>
      <c r="M3238" s="86"/>
      <c r="P3238" s="87"/>
      <c r="Q3238" s="86"/>
      <c r="S3238" s="97"/>
      <c r="T3238" s="86"/>
      <c r="U3238" s="86"/>
    </row>
    <row r="3239" spans="2:21" s="84" customFormat="1" ht="15.75" customHeight="1">
      <c r="B3239" s="85"/>
      <c r="M3239" s="86"/>
      <c r="P3239" s="87"/>
      <c r="Q3239" s="86"/>
      <c r="S3239" s="97"/>
      <c r="T3239" s="86"/>
      <c r="U3239" s="86"/>
    </row>
    <row r="3240" spans="2:21" s="84" customFormat="1" ht="15.75" customHeight="1">
      <c r="B3240" s="85"/>
      <c r="M3240" s="86"/>
      <c r="P3240" s="87"/>
      <c r="Q3240" s="86"/>
      <c r="S3240" s="97"/>
      <c r="T3240" s="86"/>
      <c r="U3240" s="86"/>
    </row>
    <row r="3241" spans="2:21" s="84" customFormat="1" ht="15.75" customHeight="1">
      <c r="B3241" s="85"/>
      <c r="M3241" s="86"/>
      <c r="P3241" s="87"/>
      <c r="Q3241" s="86"/>
      <c r="S3241" s="97"/>
      <c r="T3241" s="86"/>
      <c r="U3241" s="86"/>
    </row>
    <row r="3242" spans="2:21" s="84" customFormat="1" ht="15.75" customHeight="1">
      <c r="B3242" s="85"/>
      <c r="M3242" s="86"/>
      <c r="P3242" s="87"/>
      <c r="Q3242" s="86"/>
      <c r="S3242" s="97"/>
      <c r="T3242" s="86"/>
      <c r="U3242" s="86"/>
    </row>
    <row r="3243" spans="2:21" s="84" customFormat="1" ht="15.75" customHeight="1">
      <c r="B3243" s="85"/>
      <c r="M3243" s="86"/>
      <c r="P3243" s="87"/>
      <c r="Q3243" s="86"/>
      <c r="S3243" s="97"/>
      <c r="T3243" s="86"/>
      <c r="U3243" s="86"/>
    </row>
    <row r="3244" spans="2:21" s="84" customFormat="1" ht="15.75" customHeight="1">
      <c r="B3244" s="85"/>
      <c r="M3244" s="86"/>
      <c r="P3244" s="87"/>
      <c r="Q3244" s="86"/>
      <c r="S3244" s="97"/>
      <c r="T3244" s="86"/>
      <c r="U3244" s="86"/>
    </row>
    <row r="3245" spans="2:21" s="84" customFormat="1" ht="15.75" customHeight="1">
      <c r="B3245" s="85"/>
      <c r="M3245" s="86"/>
      <c r="P3245" s="87"/>
      <c r="Q3245" s="86"/>
      <c r="S3245" s="97"/>
      <c r="T3245" s="86"/>
      <c r="U3245" s="86"/>
    </row>
    <row r="3246" spans="2:21" s="84" customFormat="1" ht="15.75" customHeight="1">
      <c r="B3246" s="85"/>
      <c r="M3246" s="86"/>
      <c r="P3246" s="87"/>
      <c r="Q3246" s="86"/>
      <c r="S3246" s="97"/>
      <c r="T3246" s="86"/>
      <c r="U3246" s="86"/>
    </row>
    <row r="3247" spans="2:21" s="84" customFormat="1" ht="15.75" customHeight="1">
      <c r="B3247" s="85"/>
      <c r="M3247" s="86"/>
      <c r="P3247" s="87"/>
      <c r="Q3247" s="86"/>
      <c r="S3247" s="97"/>
      <c r="T3247" s="86"/>
      <c r="U3247" s="86"/>
    </row>
    <row r="3248" spans="2:21" s="84" customFormat="1" ht="15.75" customHeight="1">
      <c r="B3248" s="85"/>
      <c r="M3248" s="86"/>
      <c r="P3248" s="87"/>
      <c r="Q3248" s="86"/>
      <c r="S3248" s="97"/>
      <c r="T3248" s="86"/>
      <c r="U3248" s="86"/>
    </row>
    <row r="3249" spans="2:21" s="84" customFormat="1" ht="15.75" customHeight="1">
      <c r="B3249" s="85"/>
      <c r="M3249" s="86"/>
      <c r="P3249" s="87"/>
      <c r="Q3249" s="86"/>
      <c r="S3249" s="97"/>
      <c r="T3249" s="86"/>
      <c r="U3249" s="86"/>
    </row>
    <row r="3250" spans="2:21" s="84" customFormat="1" ht="15.75" customHeight="1">
      <c r="B3250" s="85"/>
      <c r="M3250" s="86"/>
      <c r="P3250" s="87"/>
      <c r="Q3250" s="86"/>
      <c r="S3250" s="97"/>
      <c r="T3250" s="86"/>
      <c r="U3250" s="86"/>
    </row>
    <row r="3251" spans="2:21" s="84" customFormat="1" ht="15.75" customHeight="1">
      <c r="B3251" s="85"/>
      <c r="M3251" s="86"/>
      <c r="P3251" s="87"/>
      <c r="Q3251" s="86"/>
      <c r="S3251" s="97"/>
      <c r="T3251" s="86"/>
      <c r="U3251" s="86"/>
    </row>
    <row r="3252" spans="2:21" s="84" customFormat="1" ht="15.75" customHeight="1">
      <c r="B3252" s="85"/>
      <c r="M3252" s="86"/>
      <c r="P3252" s="87"/>
      <c r="Q3252" s="86"/>
      <c r="S3252" s="97"/>
      <c r="T3252" s="86"/>
      <c r="U3252" s="86"/>
    </row>
    <row r="3253" spans="2:21" s="84" customFormat="1" ht="15.75" customHeight="1">
      <c r="B3253" s="85"/>
      <c r="M3253" s="86"/>
      <c r="P3253" s="87"/>
      <c r="Q3253" s="86"/>
      <c r="S3253" s="97"/>
      <c r="T3253" s="86"/>
      <c r="U3253" s="86"/>
    </row>
    <row r="3254" spans="2:21" s="84" customFormat="1" ht="15.75" customHeight="1">
      <c r="B3254" s="85"/>
      <c r="M3254" s="86"/>
      <c r="P3254" s="87"/>
      <c r="Q3254" s="86"/>
      <c r="S3254" s="97"/>
      <c r="T3254" s="86"/>
      <c r="U3254" s="86"/>
    </row>
    <row r="3255" spans="2:21" s="84" customFormat="1" ht="15.75" customHeight="1">
      <c r="B3255" s="85"/>
      <c r="M3255" s="86"/>
      <c r="P3255" s="87"/>
      <c r="Q3255" s="86"/>
      <c r="S3255" s="97"/>
      <c r="T3255" s="86"/>
      <c r="U3255" s="86"/>
    </row>
    <row r="3256" spans="2:21" s="84" customFormat="1" ht="15.75" customHeight="1">
      <c r="B3256" s="85"/>
      <c r="M3256" s="86"/>
      <c r="P3256" s="87"/>
      <c r="Q3256" s="86"/>
      <c r="S3256" s="97"/>
      <c r="T3256" s="86"/>
      <c r="U3256" s="86"/>
    </row>
    <row r="3257" spans="2:21" s="84" customFormat="1" ht="15.75" customHeight="1">
      <c r="B3257" s="85"/>
      <c r="M3257" s="86"/>
      <c r="P3257" s="87"/>
      <c r="Q3257" s="86"/>
      <c r="S3257" s="97"/>
      <c r="T3257" s="86"/>
      <c r="U3257" s="86"/>
    </row>
    <row r="3258" spans="2:21" s="84" customFormat="1" ht="15.75" customHeight="1">
      <c r="B3258" s="85"/>
      <c r="M3258" s="86"/>
      <c r="P3258" s="87"/>
      <c r="Q3258" s="86"/>
      <c r="S3258" s="97"/>
      <c r="T3258" s="86"/>
      <c r="U3258" s="86"/>
    </row>
    <row r="3259" spans="2:21" s="84" customFormat="1" ht="15.75" customHeight="1">
      <c r="B3259" s="85"/>
      <c r="M3259" s="86"/>
      <c r="P3259" s="87"/>
      <c r="Q3259" s="86"/>
      <c r="S3259" s="97"/>
      <c r="T3259" s="86"/>
      <c r="U3259" s="86"/>
    </row>
    <row r="3260" spans="2:21" s="84" customFormat="1" ht="15.75" customHeight="1">
      <c r="B3260" s="85"/>
      <c r="M3260" s="86"/>
      <c r="P3260" s="87"/>
      <c r="Q3260" s="86"/>
      <c r="S3260" s="97"/>
      <c r="T3260" s="86"/>
      <c r="U3260" s="86"/>
    </row>
    <row r="3261" spans="2:21" s="84" customFormat="1" ht="15.75" customHeight="1">
      <c r="B3261" s="85"/>
      <c r="M3261" s="86"/>
      <c r="P3261" s="87"/>
      <c r="Q3261" s="86"/>
      <c r="S3261" s="97"/>
      <c r="T3261" s="86"/>
      <c r="U3261" s="86"/>
    </row>
    <row r="3262" spans="2:21" s="84" customFormat="1" ht="15.75" customHeight="1">
      <c r="B3262" s="85"/>
      <c r="M3262" s="86"/>
      <c r="P3262" s="87"/>
      <c r="Q3262" s="86"/>
      <c r="S3262" s="97"/>
      <c r="T3262" s="86"/>
      <c r="U3262" s="86"/>
    </row>
    <row r="3263" spans="2:21" s="84" customFormat="1" ht="15.75" customHeight="1">
      <c r="B3263" s="85"/>
      <c r="M3263" s="86"/>
      <c r="P3263" s="87"/>
      <c r="Q3263" s="86"/>
      <c r="S3263" s="97"/>
      <c r="T3263" s="86"/>
      <c r="U3263" s="86"/>
    </row>
    <row r="3264" spans="2:21" s="84" customFormat="1" ht="15.75" customHeight="1">
      <c r="B3264" s="85"/>
      <c r="M3264" s="86"/>
      <c r="P3264" s="87"/>
      <c r="Q3264" s="86"/>
      <c r="S3264" s="97"/>
      <c r="T3264" s="86"/>
      <c r="U3264" s="86"/>
    </row>
    <row r="3265" spans="2:21" s="84" customFormat="1" ht="15.75" customHeight="1">
      <c r="B3265" s="85"/>
      <c r="M3265" s="86"/>
      <c r="P3265" s="87"/>
      <c r="Q3265" s="86"/>
      <c r="S3265" s="97"/>
      <c r="T3265" s="86"/>
      <c r="U3265" s="86"/>
    </row>
    <row r="3266" spans="2:21" s="84" customFormat="1" ht="15.75" customHeight="1">
      <c r="B3266" s="85"/>
      <c r="M3266" s="86"/>
      <c r="P3266" s="87"/>
      <c r="Q3266" s="86"/>
      <c r="S3266" s="97"/>
      <c r="T3266" s="86"/>
      <c r="U3266" s="86"/>
    </row>
    <row r="3267" spans="2:21" s="84" customFormat="1" ht="15.75" customHeight="1">
      <c r="B3267" s="85"/>
      <c r="M3267" s="86"/>
      <c r="P3267" s="87"/>
      <c r="Q3267" s="86"/>
      <c r="S3267" s="97"/>
      <c r="T3267" s="86"/>
      <c r="U3267" s="86"/>
    </row>
    <row r="3268" spans="2:21" s="84" customFormat="1" ht="15.75" customHeight="1">
      <c r="B3268" s="85"/>
      <c r="M3268" s="86"/>
      <c r="P3268" s="87"/>
      <c r="Q3268" s="86"/>
      <c r="S3268" s="97"/>
      <c r="T3268" s="86"/>
      <c r="U3268" s="86"/>
    </row>
    <row r="3269" spans="2:21" s="84" customFormat="1" ht="15.75" customHeight="1">
      <c r="B3269" s="85"/>
      <c r="M3269" s="86"/>
      <c r="P3269" s="87"/>
      <c r="Q3269" s="86"/>
      <c r="S3269" s="97"/>
      <c r="T3269" s="86"/>
      <c r="U3269" s="86"/>
    </row>
    <row r="3270" spans="2:21" s="84" customFormat="1" ht="15.75" customHeight="1">
      <c r="B3270" s="85"/>
      <c r="M3270" s="86"/>
      <c r="P3270" s="87"/>
      <c r="Q3270" s="86"/>
      <c r="S3270" s="97"/>
      <c r="T3270" s="86"/>
      <c r="U3270" s="86"/>
    </row>
    <row r="3271" spans="2:21" s="84" customFormat="1" ht="15.75" customHeight="1">
      <c r="B3271" s="85"/>
      <c r="M3271" s="86"/>
      <c r="P3271" s="87"/>
      <c r="Q3271" s="86"/>
      <c r="S3271" s="97"/>
      <c r="T3271" s="86"/>
      <c r="U3271" s="86"/>
    </row>
    <row r="3272" spans="2:21" s="84" customFormat="1" ht="15.75" customHeight="1">
      <c r="B3272" s="85"/>
      <c r="M3272" s="86"/>
      <c r="P3272" s="87"/>
      <c r="Q3272" s="86"/>
      <c r="S3272" s="97"/>
      <c r="T3272" s="86"/>
      <c r="U3272" s="86"/>
    </row>
    <row r="3273" spans="2:21" s="84" customFormat="1" ht="15.75" customHeight="1">
      <c r="B3273" s="85"/>
      <c r="M3273" s="86"/>
      <c r="P3273" s="87"/>
      <c r="Q3273" s="86"/>
      <c r="S3273" s="97"/>
      <c r="T3273" s="86"/>
      <c r="U3273" s="86"/>
    </row>
    <row r="3274" spans="2:21" s="84" customFormat="1" ht="15.75" customHeight="1">
      <c r="B3274" s="85"/>
      <c r="M3274" s="86"/>
      <c r="P3274" s="87"/>
      <c r="Q3274" s="86"/>
      <c r="S3274" s="97"/>
      <c r="T3274" s="86"/>
      <c r="U3274" s="86"/>
    </row>
    <row r="3275" spans="2:21" s="84" customFormat="1" ht="15.75" customHeight="1">
      <c r="B3275" s="85"/>
      <c r="M3275" s="86"/>
      <c r="P3275" s="87"/>
      <c r="Q3275" s="86"/>
      <c r="S3275" s="97"/>
      <c r="T3275" s="86"/>
      <c r="U3275" s="86"/>
    </row>
    <row r="3276" spans="2:21" s="84" customFormat="1" ht="15.75" customHeight="1">
      <c r="B3276" s="85"/>
      <c r="M3276" s="86"/>
      <c r="P3276" s="87"/>
      <c r="Q3276" s="86"/>
      <c r="S3276" s="97"/>
      <c r="T3276" s="86"/>
      <c r="U3276" s="86"/>
    </row>
    <row r="3277" spans="2:21" s="84" customFormat="1" ht="15.75" customHeight="1">
      <c r="B3277" s="85"/>
      <c r="M3277" s="86"/>
      <c r="P3277" s="87"/>
      <c r="Q3277" s="86"/>
      <c r="S3277" s="97"/>
      <c r="T3277" s="86"/>
      <c r="U3277" s="86"/>
    </row>
    <row r="3278" spans="2:21" s="84" customFormat="1" ht="15.75" customHeight="1">
      <c r="B3278" s="85"/>
      <c r="M3278" s="86"/>
      <c r="P3278" s="87"/>
      <c r="Q3278" s="86"/>
      <c r="S3278" s="97"/>
      <c r="T3278" s="86"/>
      <c r="U3278" s="86"/>
    </row>
    <row r="3279" spans="2:21" s="84" customFormat="1" ht="15.75" customHeight="1">
      <c r="B3279" s="85"/>
      <c r="M3279" s="86"/>
      <c r="P3279" s="87"/>
      <c r="Q3279" s="86"/>
      <c r="S3279" s="97"/>
      <c r="T3279" s="86"/>
      <c r="U3279" s="86"/>
    </row>
    <row r="3280" spans="2:21" s="84" customFormat="1" ht="15.75" customHeight="1">
      <c r="B3280" s="85"/>
      <c r="M3280" s="86"/>
      <c r="P3280" s="87"/>
      <c r="Q3280" s="86"/>
      <c r="S3280" s="97"/>
      <c r="T3280" s="86"/>
      <c r="U3280" s="86"/>
    </row>
    <row r="3281" spans="2:21" s="84" customFormat="1" ht="15.75" customHeight="1">
      <c r="B3281" s="85"/>
      <c r="M3281" s="86"/>
      <c r="P3281" s="87"/>
      <c r="Q3281" s="86"/>
      <c r="S3281" s="97"/>
      <c r="T3281" s="86"/>
      <c r="U3281" s="86"/>
    </row>
    <row r="3282" spans="2:21" s="84" customFormat="1" ht="15.75" customHeight="1">
      <c r="B3282" s="85"/>
      <c r="M3282" s="86"/>
      <c r="P3282" s="87"/>
      <c r="Q3282" s="86"/>
      <c r="S3282" s="97"/>
      <c r="T3282" s="86"/>
      <c r="U3282" s="86"/>
    </row>
    <row r="3283" spans="2:21" s="84" customFormat="1" ht="15.75" customHeight="1">
      <c r="B3283" s="85"/>
      <c r="M3283" s="86"/>
      <c r="P3283" s="87"/>
      <c r="Q3283" s="86"/>
      <c r="S3283" s="97"/>
      <c r="T3283" s="86"/>
      <c r="U3283" s="86"/>
    </row>
    <row r="3284" spans="2:21" s="84" customFormat="1" ht="15.75" customHeight="1">
      <c r="B3284" s="85"/>
      <c r="M3284" s="86"/>
      <c r="P3284" s="87"/>
      <c r="Q3284" s="86"/>
      <c r="S3284" s="97"/>
      <c r="T3284" s="86"/>
      <c r="U3284" s="86"/>
    </row>
    <row r="3285" spans="2:21" s="84" customFormat="1" ht="15.75" customHeight="1">
      <c r="B3285" s="85"/>
      <c r="M3285" s="86"/>
      <c r="P3285" s="87"/>
      <c r="Q3285" s="86"/>
      <c r="S3285" s="97"/>
      <c r="T3285" s="86"/>
      <c r="U3285" s="86"/>
    </row>
    <row r="3286" spans="2:21" s="84" customFormat="1" ht="15.75" customHeight="1">
      <c r="B3286" s="85"/>
      <c r="M3286" s="86"/>
      <c r="P3286" s="87"/>
      <c r="Q3286" s="86"/>
      <c r="S3286" s="97"/>
      <c r="T3286" s="86"/>
      <c r="U3286" s="86"/>
    </row>
    <row r="3287" spans="2:21" s="84" customFormat="1" ht="15.75" customHeight="1">
      <c r="B3287" s="85"/>
      <c r="M3287" s="86"/>
      <c r="P3287" s="87"/>
      <c r="Q3287" s="86"/>
      <c r="S3287" s="97"/>
      <c r="T3287" s="86"/>
      <c r="U3287" s="86"/>
    </row>
    <row r="3288" spans="2:21" s="84" customFormat="1" ht="15.75" customHeight="1">
      <c r="B3288" s="85"/>
      <c r="M3288" s="86"/>
      <c r="P3288" s="87"/>
      <c r="Q3288" s="86"/>
      <c r="S3288" s="97"/>
      <c r="T3288" s="86"/>
      <c r="U3288" s="86"/>
    </row>
    <row r="3289" spans="2:21" s="84" customFormat="1" ht="15.75" customHeight="1">
      <c r="B3289" s="85"/>
      <c r="M3289" s="86"/>
      <c r="P3289" s="87"/>
      <c r="Q3289" s="86"/>
      <c r="S3289" s="97"/>
      <c r="T3289" s="86"/>
      <c r="U3289" s="86"/>
    </row>
    <row r="3290" spans="2:21" s="84" customFormat="1" ht="15.75" customHeight="1">
      <c r="B3290" s="85"/>
      <c r="M3290" s="86"/>
      <c r="P3290" s="87"/>
      <c r="Q3290" s="86"/>
      <c r="S3290" s="97"/>
      <c r="T3290" s="86"/>
      <c r="U3290" s="86"/>
    </row>
    <row r="3291" spans="2:21" s="84" customFormat="1" ht="15.75" customHeight="1">
      <c r="B3291" s="85"/>
      <c r="M3291" s="86"/>
      <c r="P3291" s="87"/>
      <c r="Q3291" s="86"/>
      <c r="S3291" s="97"/>
      <c r="T3291" s="86"/>
      <c r="U3291" s="86"/>
    </row>
    <row r="3292" spans="2:21" s="84" customFormat="1" ht="15.75" customHeight="1">
      <c r="B3292" s="85"/>
      <c r="M3292" s="86"/>
      <c r="P3292" s="87"/>
      <c r="Q3292" s="86"/>
      <c r="S3292" s="97"/>
      <c r="T3292" s="86"/>
      <c r="U3292" s="86"/>
    </row>
    <row r="3293" spans="2:21" s="84" customFormat="1" ht="15.75" customHeight="1">
      <c r="B3293" s="85"/>
      <c r="M3293" s="86"/>
      <c r="P3293" s="87"/>
      <c r="Q3293" s="86"/>
      <c r="S3293" s="97"/>
      <c r="T3293" s="86"/>
      <c r="U3293" s="86"/>
    </row>
    <row r="3294" spans="2:21" s="84" customFormat="1" ht="15.75" customHeight="1">
      <c r="B3294" s="85"/>
      <c r="M3294" s="86"/>
      <c r="P3294" s="87"/>
      <c r="Q3294" s="86"/>
      <c r="S3294" s="97"/>
      <c r="T3294" s="86"/>
      <c r="U3294" s="86"/>
    </row>
    <row r="3295" spans="2:21" s="84" customFormat="1" ht="15.75" customHeight="1">
      <c r="B3295" s="85"/>
      <c r="M3295" s="86"/>
      <c r="P3295" s="87"/>
      <c r="Q3295" s="86"/>
      <c r="S3295" s="97"/>
      <c r="T3295" s="86"/>
      <c r="U3295" s="86"/>
    </row>
    <row r="3296" spans="2:21" s="84" customFormat="1" ht="15.75" customHeight="1">
      <c r="B3296" s="85"/>
      <c r="M3296" s="86"/>
      <c r="P3296" s="87"/>
      <c r="Q3296" s="86"/>
      <c r="S3296" s="97"/>
      <c r="T3296" s="86"/>
      <c r="U3296" s="86"/>
    </row>
    <row r="3297" spans="2:21" s="84" customFormat="1" ht="15.75" customHeight="1">
      <c r="B3297" s="85"/>
      <c r="M3297" s="86"/>
      <c r="P3297" s="87"/>
      <c r="Q3297" s="86"/>
      <c r="S3297" s="97"/>
      <c r="T3297" s="86"/>
      <c r="U3297" s="86"/>
    </row>
    <row r="3298" spans="2:21" s="84" customFormat="1" ht="15.75" customHeight="1">
      <c r="B3298" s="85"/>
      <c r="M3298" s="86"/>
      <c r="P3298" s="87"/>
      <c r="Q3298" s="86"/>
      <c r="S3298" s="97"/>
      <c r="T3298" s="86"/>
      <c r="U3298" s="86"/>
    </row>
    <row r="3299" spans="2:21" s="84" customFormat="1" ht="15.75" customHeight="1">
      <c r="B3299" s="85"/>
      <c r="M3299" s="86"/>
      <c r="P3299" s="87"/>
      <c r="Q3299" s="86"/>
      <c r="S3299" s="97"/>
      <c r="T3299" s="86"/>
      <c r="U3299" s="86"/>
    </row>
    <row r="3300" spans="2:21" s="84" customFormat="1" ht="15.75" customHeight="1">
      <c r="B3300" s="85"/>
      <c r="M3300" s="86"/>
      <c r="P3300" s="87"/>
      <c r="Q3300" s="86"/>
      <c r="S3300" s="97"/>
      <c r="T3300" s="86"/>
      <c r="U3300" s="86"/>
    </row>
    <row r="3301" spans="2:21" s="84" customFormat="1" ht="15.75" customHeight="1">
      <c r="B3301" s="85"/>
      <c r="M3301" s="86"/>
      <c r="P3301" s="87"/>
      <c r="Q3301" s="86"/>
      <c r="S3301" s="97"/>
      <c r="T3301" s="86"/>
      <c r="U3301" s="86"/>
    </row>
    <row r="3302" spans="2:21" s="84" customFormat="1" ht="15.75" customHeight="1">
      <c r="B3302" s="85"/>
      <c r="M3302" s="86"/>
      <c r="P3302" s="87"/>
      <c r="Q3302" s="86"/>
      <c r="S3302" s="97"/>
      <c r="T3302" s="86"/>
      <c r="U3302" s="86"/>
    </row>
    <row r="3303" spans="2:21" s="84" customFormat="1" ht="15.75" customHeight="1">
      <c r="B3303" s="85"/>
      <c r="M3303" s="86"/>
      <c r="P3303" s="87"/>
      <c r="Q3303" s="86"/>
      <c r="S3303" s="97"/>
      <c r="T3303" s="86"/>
      <c r="U3303" s="86"/>
    </row>
    <row r="3304" spans="2:21" s="84" customFormat="1" ht="15.75" customHeight="1">
      <c r="B3304" s="85"/>
      <c r="M3304" s="86"/>
      <c r="P3304" s="87"/>
      <c r="Q3304" s="86"/>
      <c r="S3304" s="97"/>
      <c r="T3304" s="86"/>
      <c r="U3304" s="86"/>
    </row>
    <row r="3305" spans="2:21" s="84" customFormat="1" ht="15.75" customHeight="1">
      <c r="B3305" s="85"/>
      <c r="M3305" s="86"/>
      <c r="P3305" s="87"/>
      <c r="Q3305" s="86"/>
      <c r="S3305" s="97"/>
      <c r="T3305" s="86"/>
      <c r="U3305" s="86"/>
    </row>
    <row r="3306" spans="2:21" s="84" customFormat="1" ht="15.75" customHeight="1">
      <c r="B3306" s="85"/>
      <c r="M3306" s="86"/>
      <c r="P3306" s="87"/>
      <c r="Q3306" s="86"/>
      <c r="S3306" s="97"/>
      <c r="T3306" s="86"/>
      <c r="U3306" s="86"/>
    </row>
    <row r="3307" spans="2:21" s="84" customFormat="1" ht="15.75" customHeight="1">
      <c r="B3307" s="85"/>
      <c r="M3307" s="86"/>
      <c r="P3307" s="87"/>
      <c r="Q3307" s="86"/>
      <c r="S3307" s="97"/>
      <c r="T3307" s="86"/>
      <c r="U3307" s="86"/>
    </row>
    <row r="3308" spans="2:21" s="84" customFormat="1" ht="15.75" customHeight="1">
      <c r="B3308" s="85"/>
      <c r="M3308" s="86"/>
      <c r="P3308" s="87"/>
      <c r="Q3308" s="86"/>
      <c r="S3308" s="97"/>
      <c r="T3308" s="86"/>
      <c r="U3308" s="86"/>
    </row>
    <row r="3309" spans="2:21" s="84" customFormat="1" ht="15.75" customHeight="1">
      <c r="B3309" s="85"/>
      <c r="M3309" s="86"/>
      <c r="P3309" s="87"/>
      <c r="Q3309" s="86"/>
      <c r="S3309" s="97"/>
      <c r="T3309" s="86"/>
      <c r="U3309" s="86"/>
    </row>
    <row r="3310" spans="2:21" s="84" customFormat="1" ht="15.75" customHeight="1">
      <c r="B3310" s="85"/>
      <c r="M3310" s="86"/>
      <c r="P3310" s="87"/>
      <c r="Q3310" s="86"/>
      <c r="S3310" s="97"/>
      <c r="T3310" s="86"/>
      <c r="U3310" s="86"/>
    </row>
    <row r="3311" spans="2:21" s="84" customFormat="1" ht="15.75" customHeight="1">
      <c r="B3311" s="85"/>
      <c r="M3311" s="86"/>
      <c r="P3311" s="87"/>
      <c r="Q3311" s="86"/>
      <c r="S3311" s="97"/>
      <c r="T3311" s="86"/>
      <c r="U3311" s="86"/>
    </row>
    <row r="3312" spans="2:21" s="84" customFormat="1" ht="15.75" customHeight="1">
      <c r="B3312" s="85"/>
      <c r="M3312" s="86"/>
      <c r="P3312" s="87"/>
      <c r="Q3312" s="86"/>
      <c r="S3312" s="97"/>
      <c r="T3312" s="86"/>
      <c r="U3312" s="86"/>
    </row>
    <row r="3313" spans="2:21" s="84" customFormat="1" ht="15.75" customHeight="1">
      <c r="B3313" s="85"/>
      <c r="M3313" s="86"/>
      <c r="P3313" s="87"/>
      <c r="Q3313" s="86"/>
      <c r="S3313" s="97"/>
      <c r="T3313" s="86"/>
      <c r="U3313" s="86"/>
    </row>
    <row r="3314" spans="2:21" s="84" customFormat="1" ht="15.75" customHeight="1">
      <c r="B3314" s="85"/>
      <c r="M3314" s="86"/>
      <c r="P3314" s="87"/>
      <c r="Q3314" s="86"/>
      <c r="S3314" s="97"/>
      <c r="T3314" s="86"/>
      <c r="U3314" s="86"/>
    </row>
    <row r="3315" spans="2:21" s="84" customFormat="1" ht="15.75" customHeight="1">
      <c r="B3315" s="85"/>
      <c r="M3315" s="86"/>
      <c r="P3315" s="87"/>
      <c r="Q3315" s="86"/>
      <c r="S3315" s="97"/>
      <c r="T3315" s="86"/>
      <c r="U3315" s="86"/>
    </row>
    <row r="3316" spans="2:21" s="84" customFormat="1" ht="15.75" customHeight="1">
      <c r="B3316" s="85"/>
      <c r="M3316" s="86"/>
      <c r="P3316" s="87"/>
      <c r="Q3316" s="86"/>
      <c r="S3316" s="97"/>
      <c r="T3316" s="86"/>
      <c r="U3316" s="86"/>
    </row>
    <row r="3317" spans="2:21" s="84" customFormat="1" ht="15.75" customHeight="1">
      <c r="B3317" s="85"/>
      <c r="M3317" s="86"/>
      <c r="P3317" s="87"/>
      <c r="Q3317" s="86"/>
      <c r="S3317" s="97"/>
      <c r="T3317" s="86"/>
      <c r="U3317" s="86"/>
    </row>
    <row r="3318" spans="2:21" s="84" customFormat="1" ht="15.75" customHeight="1">
      <c r="B3318" s="85"/>
      <c r="M3318" s="86"/>
      <c r="P3318" s="87"/>
      <c r="Q3318" s="86"/>
      <c r="S3318" s="97"/>
      <c r="T3318" s="86"/>
      <c r="U3318" s="86"/>
    </row>
    <row r="3319" spans="2:21" s="84" customFormat="1" ht="15.75" customHeight="1">
      <c r="B3319" s="85"/>
      <c r="M3319" s="86"/>
      <c r="P3319" s="87"/>
      <c r="Q3319" s="86"/>
      <c r="S3319" s="97"/>
      <c r="T3319" s="86"/>
      <c r="U3319" s="86"/>
    </row>
    <row r="3320" spans="2:21" s="84" customFormat="1" ht="15.75" customHeight="1">
      <c r="B3320" s="85"/>
      <c r="M3320" s="86"/>
      <c r="P3320" s="87"/>
      <c r="Q3320" s="86"/>
      <c r="S3320" s="97"/>
      <c r="T3320" s="86"/>
      <c r="U3320" s="86"/>
    </row>
    <row r="3321" spans="2:21" s="84" customFormat="1" ht="15.75" customHeight="1">
      <c r="B3321" s="85"/>
      <c r="M3321" s="86"/>
      <c r="P3321" s="87"/>
      <c r="Q3321" s="86"/>
      <c r="S3321" s="97"/>
      <c r="T3321" s="86"/>
      <c r="U3321" s="86"/>
    </row>
    <row r="3322" spans="2:21" s="84" customFormat="1" ht="15.75" customHeight="1">
      <c r="B3322" s="85"/>
      <c r="M3322" s="86"/>
      <c r="P3322" s="87"/>
      <c r="Q3322" s="86"/>
      <c r="S3322" s="97"/>
      <c r="T3322" s="86"/>
      <c r="U3322" s="86"/>
    </row>
    <row r="3323" spans="2:21" s="84" customFormat="1" ht="15.75" customHeight="1">
      <c r="B3323" s="85"/>
      <c r="M3323" s="86"/>
      <c r="P3323" s="87"/>
      <c r="Q3323" s="86"/>
      <c r="S3323" s="97"/>
      <c r="T3323" s="86"/>
      <c r="U3323" s="86"/>
    </row>
    <row r="3324" spans="2:21" s="84" customFormat="1" ht="15.75" customHeight="1">
      <c r="B3324" s="85"/>
      <c r="M3324" s="86"/>
      <c r="P3324" s="87"/>
      <c r="Q3324" s="86"/>
      <c r="S3324" s="97"/>
      <c r="T3324" s="86"/>
      <c r="U3324" s="86"/>
    </row>
    <row r="3325" spans="2:21" s="84" customFormat="1" ht="15.75" customHeight="1">
      <c r="B3325" s="85"/>
      <c r="M3325" s="86"/>
      <c r="P3325" s="87"/>
      <c r="Q3325" s="86"/>
      <c r="S3325" s="97"/>
      <c r="T3325" s="86"/>
      <c r="U3325" s="86"/>
    </row>
    <row r="3326" spans="2:21" s="84" customFormat="1" ht="15.75" customHeight="1">
      <c r="B3326" s="85"/>
      <c r="M3326" s="86"/>
      <c r="P3326" s="87"/>
      <c r="Q3326" s="86"/>
      <c r="S3326" s="97"/>
      <c r="T3326" s="86"/>
      <c r="U3326" s="86"/>
    </row>
    <row r="3327" spans="2:21" s="84" customFormat="1" ht="15.75" customHeight="1">
      <c r="B3327" s="85"/>
      <c r="M3327" s="86"/>
      <c r="P3327" s="87"/>
      <c r="Q3327" s="86"/>
      <c r="S3327" s="97"/>
      <c r="T3327" s="86"/>
      <c r="U3327" s="86"/>
    </row>
    <row r="3328" spans="2:21" s="84" customFormat="1" ht="15.75" customHeight="1">
      <c r="B3328" s="85"/>
      <c r="M3328" s="86"/>
      <c r="P3328" s="87"/>
      <c r="Q3328" s="86"/>
      <c r="S3328" s="97"/>
      <c r="T3328" s="86"/>
      <c r="U3328" s="86"/>
    </row>
    <row r="3329" spans="2:21" s="84" customFormat="1" ht="15.75" customHeight="1">
      <c r="B3329" s="85"/>
      <c r="M3329" s="86"/>
      <c r="P3329" s="87"/>
      <c r="Q3329" s="86"/>
      <c r="S3329" s="97"/>
      <c r="T3329" s="86"/>
      <c r="U3329" s="86"/>
    </row>
    <row r="3330" spans="2:21" s="84" customFormat="1" ht="15.75" customHeight="1">
      <c r="B3330" s="85"/>
      <c r="M3330" s="86"/>
      <c r="P3330" s="87"/>
      <c r="Q3330" s="86"/>
      <c r="S3330" s="97"/>
      <c r="T3330" s="86"/>
      <c r="U3330" s="86"/>
    </row>
    <row r="3331" spans="2:21" s="84" customFormat="1" ht="15.75" customHeight="1">
      <c r="B3331" s="85"/>
      <c r="M3331" s="86"/>
      <c r="P3331" s="87"/>
      <c r="Q3331" s="86"/>
      <c r="S3331" s="97"/>
      <c r="T3331" s="86"/>
      <c r="U3331" s="86"/>
    </row>
    <row r="3332" spans="2:21" s="84" customFormat="1" ht="15.75" customHeight="1">
      <c r="B3332" s="85"/>
      <c r="M3332" s="86"/>
      <c r="P3332" s="87"/>
      <c r="Q3332" s="86"/>
      <c r="S3332" s="97"/>
      <c r="T3332" s="86"/>
      <c r="U3332" s="86"/>
    </row>
    <row r="3333" spans="2:21" s="84" customFormat="1" ht="15.75" customHeight="1">
      <c r="B3333" s="85"/>
      <c r="M3333" s="86"/>
      <c r="P3333" s="87"/>
      <c r="Q3333" s="86"/>
      <c r="S3333" s="97"/>
      <c r="T3333" s="86"/>
      <c r="U3333" s="86"/>
    </row>
    <row r="3334" spans="2:21" s="84" customFormat="1" ht="15.75" customHeight="1">
      <c r="B3334" s="85"/>
      <c r="M3334" s="86"/>
      <c r="P3334" s="87"/>
      <c r="Q3334" s="86"/>
      <c r="S3334" s="97"/>
      <c r="T3334" s="86"/>
      <c r="U3334" s="86"/>
    </row>
    <row r="3335" spans="2:21" s="84" customFormat="1" ht="15.75" customHeight="1">
      <c r="B3335" s="85"/>
      <c r="M3335" s="86"/>
      <c r="P3335" s="87"/>
      <c r="Q3335" s="86"/>
      <c r="S3335" s="97"/>
      <c r="T3335" s="86"/>
      <c r="U3335" s="86"/>
    </row>
    <row r="3336" spans="2:21" s="84" customFormat="1" ht="15.75" customHeight="1">
      <c r="B3336" s="85"/>
      <c r="M3336" s="86"/>
      <c r="P3336" s="87"/>
      <c r="Q3336" s="86"/>
      <c r="S3336" s="97"/>
      <c r="T3336" s="86"/>
      <c r="U3336" s="86"/>
    </row>
    <row r="3337" spans="2:21" s="84" customFormat="1" ht="15.75" customHeight="1">
      <c r="B3337" s="85"/>
      <c r="M3337" s="86"/>
      <c r="P3337" s="87"/>
      <c r="Q3337" s="86"/>
      <c r="S3337" s="97"/>
      <c r="T3337" s="86"/>
      <c r="U3337" s="86"/>
    </row>
    <row r="3338" spans="2:21" s="84" customFormat="1" ht="15.75" customHeight="1">
      <c r="B3338" s="85"/>
      <c r="M3338" s="86"/>
      <c r="P3338" s="87"/>
      <c r="Q3338" s="86"/>
      <c r="S3338" s="97"/>
      <c r="T3338" s="86"/>
      <c r="U3338" s="86"/>
    </row>
    <row r="3339" spans="2:21" s="84" customFormat="1" ht="15.75" customHeight="1">
      <c r="B3339" s="85"/>
      <c r="M3339" s="86"/>
      <c r="P3339" s="87"/>
      <c r="Q3339" s="86"/>
      <c r="S3339" s="97"/>
      <c r="T3339" s="86"/>
      <c r="U3339" s="86"/>
    </row>
    <row r="3340" spans="2:21" s="84" customFormat="1" ht="15.75" customHeight="1">
      <c r="B3340" s="85"/>
      <c r="M3340" s="86"/>
      <c r="P3340" s="87"/>
      <c r="Q3340" s="86"/>
      <c r="S3340" s="97"/>
      <c r="T3340" s="86"/>
      <c r="U3340" s="86"/>
    </row>
    <row r="3341" spans="2:21" s="84" customFormat="1" ht="15.75" customHeight="1">
      <c r="B3341" s="85"/>
      <c r="M3341" s="86"/>
      <c r="P3341" s="87"/>
      <c r="Q3341" s="86"/>
      <c r="S3341" s="97"/>
      <c r="T3341" s="86"/>
      <c r="U3341" s="86"/>
    </row>
    <row r="3342" spans="2:21" s="84" customFormat="1" ht="15.75" customHeight="1">
      <c r="B3342" s="85"/>
      <c r="M3342" s="86"/>
      <c r="P3342" s="87"/>
      <c r="Q3342" s="86"/>
      <c r="S3342" s="97"/>
      <c r="T3342" s="86"/>
      <c r="U3342" s="86"/>
    </row>
    <row r="3343" spans="2:21" s="84" customFormat="1" ht="15.75" customHeight="1">
      <c r="B3343" s="85"/>
      <c r="M3343" s="86"/>
      <c r="P3343" s="87"/>
      <c r="Q3343" s="86"/>
      <c r="S3343" s="97"/>
      <c r="T3343" s="86"/>
      <c r="U3343" s="86"/>
    </row>
    <row r="3344" spans="2:21" s="84" customFormat="1" ht="15.75" customHeight="1">
      <c r="B3344" s="85"/>
      <c r="M3344" s="86"/>
      <c r="P3344" s="87"/>
      <c r="Q3344" s="86"/>
      <c r="S3344" s="97"/>
      <c r="T3344" s="86"/>
      <c r="U3344" s="86"/>
    </row>
    <row r="3345" spans="2:21" s="84" customFormat="1" ht="15.75" customHeight="1">
      <c r="B3345" s="85"/>
      <c r="M3345" s="86"/>
      <c r="P3345" s="87"/>
      <c r="Q3345" s="86"/>
      <c r="S3345" s="97"/>
      <c r="T3345" s="86"/>
      <c r="U3345" s="86"/>
    </row>
    <row r="3346" spans="2:21" s="84" customFormat="1" ht="15.75" customHeight="1">
      <c r="B3346" s="85"/>
      <c r="M3346" s="86"/>
      <c r="P3346" s="87"/>
      <c r="Q3346" s="86"/>
      <c r="S3346" s="97"/>
      <c r="T3346" s="86"/>
      <c r="U3346" s="86"/>
    </row>
    <row r="3347" spans="2:21" s="84" customFormat="1" ht="15.75" customHeight="1">
      <c r="B3347" s="85"/>
      <c r="M3347" s="86"/>
      <c r="P3347" s="87"/>
      <c r="Q3347" s="86"/>
      <c r="S3347" s="97"/>
      <c r="T3347" s="86"/>
      <c r="U3347" s="86"/>
    </row>
    <row r="3348" spans="2:21" s="84" customFormat="1" ht="15.75" customHeight="1">
      <c r="B3348" s="85"/>
      <c r="M3348" s="86"/>
      <c r="P3348" s="87"/>
      <c r="Q3348" s="86"/>
      <c r="S3348" s="97"/>
      <c r="T3348" s="86"/>
      <c r="U3348" s="86"/>
    </row>
    <row r="3349" spans="2:21" s="84" customFormat="1" ht="15.75" customHeight="1">
      <c r="B3349" s="85"/>
      <c r="M3349" s="86"/>
      <c r="P3349" s="87"/>
      <c r="Q3349" s="86"/>
      <c r="S3349" s="97"/>
      <c r="T3349" s="86"/>
      <c r="U3349" s="86"/>
    </row>
    <row r="3350" spans="2:21" s="84" customFormat="1" ht="15.75" customHeight="1">
      <c r="B3350" s="85"/>
      <c r="M3350" s="86"/>
      <c r="P3350" s="87"/>
      <c r="Q3350" s="86"/>
      <c r="S3350" s="97"/>
      <c r="T3350" s="86"/>
      <c r="U3350" s="86"/>
    </row>
    <row r="3351" spans="2:21" s="84" customFormat="1" ht="15.75" customHeight="1">
      <c r="B3351" s="85"/>
      <c r="M3351" s="86"/>
      <c r="P3351" s="87"/>
      <c r="Q3351" s="86"/>
      <c r="S3351" s="97"/>
      <c r="T3351" s="86"/>
      <c r="U3351" s="86"/>
    </row>
    <row r="3352" spans="2:21" s="84" customFormat="1" ht="15.75" customHeight="1">
      <c r="B3352" s="85"/>
      <c r="M3352" s="86"/>
      <c r="P3352" s="87"/>
      <c r="Q3352" s="86"/>
      <c r="S3352" s="97"/>
      <c r="T3352" s="86"/>
      <c r="U3352" s="86"/>
    </row>
    <row r="3353" spans="2:21" s="84" customFormat="1" ht="15.75" customHeight="1">
      <c r="B3353" s="85"/>
      <c r="M3353" s="86"/>
      <c r="P3353" s="87"/>
      <c r="Q3353" s="86"/>
      <c r="S3353" s="97"/>
      <c r="T3353" s="86"/>
      <c r="U3353" s="86"/>
    </row>
    <row r="3354" spans="2:21" s="84" customFormat="1" ht="15.75" customHeight="1">
      <c r="B3354" s="85"/>
      <c r="M3354" s="86"/>
      <c r="P3354" s="87"/>
      <c r="Q3354" s="86"/>
      <c r="S3354" s="97"/>
      <c r="T3354" s="86"/>
      <c r="U3354" s="86"/>
    </row>
    <row r="3355" spans="2:21" s="84" customFormat="1" ht="15.75" customHeight="1">
      <c r="B3355" s="85"/>
      <c r="M3355" s="86"/>
      <c r="P3355" s="87"/>
      <c r="Q3355" s="86"/>
      <c r="S3355" s="97"/>
      <c r="T3355" s="86"/>
      <c r="U3355" s="86"/>
    </row>
    <row r="3356" spans="2:21" s="84" customFormat="1" ht="15.75" customHeight="1">
      <c r="B3356" s="85"/>
      <c r="M3356" s="86"/>
      <c r="P3356" s="87"/>
      <c r="Q3356" s="86"/>
      <c r="S3356" s="97"/>
      <c r="T3356" s="86"/>
      <c r="U3356" s="86"/>
    </row>
    <row r="3357" spans="2:21" s="84" customFormat="1" ht="15.75" customHeight="1">
      <c r="B3357" s="85"/>
      <c r="M3357" s="86"/>
      <c r="P3357" s="87"/>
      <c r="Q3357" s="86"/>
      <c r="S3357" s="97"/>
      <c r="T3357" s="86"/>
      <c r="U3357" s="86"/>
    </row>
    <row r="3358" spans="2:21" s="84" customFormat="1" ht="15.75" customHeight="1">
      <c r="B3358" s="85"/>
      <c r="M3358" s="86"/>
      <c r="P3358" s="87"/>
      <c r="Q3358" s="86"/>
      <c r="S3358" s="97"/>
      <c r="T3358" s="86"/>
      <c r="U3358" s="86"/>
    </row>
    <row r="3359" spans="2:21" s="84" customFormat="1" ht="15.75" customHeight="1">
      <c r="B3359" s="85"/>
      <c r="M3359" s="86"/>
      <c r="P3359" s="87"/>
      <c r="Q3359" s="86"/>
      <c r="S3359" s="97"/>
      <c r="T3359" s="86"/>
      <c r="U3359" s="86"/>
    </row>
    <row r="3360" spans="2:21" s="84" customFormat="1" ht="15.75" customHeight="1">
      <c r="B3360" s="85"/>
      <c r="M3360" s="86"/>
      <c r="P3360" s="87"/>
      <c r="Q3360" s="86"/>
      <c r="S3360" s="97"/>
      <c r="T3360" s="86"/>
      <c r="U3360" s="86"/>
    </row>
    <row r="3361" spans="2:21" s="84" customFormat="1" ht="15.75" customHeight="1">
      <c r="B3361" s="85"/>
      <c r="M3361" s="86"/>
      <c r="P3361" s="87"/>
      <c r="Q3361" s="86"/>
      <c r="S3361" s="97"/>
      <c r="T3361" s="86"/>
      <c r="U3361" s="86"/>
    </row>
    <row r="3362" spans="2:21" s="84" customFormat="1" ht="15.75" customHeight="1">
      <c r="B3362" s="85"/>
      <c r="M3362" s="86"/>
      <c r="P3362" s="87"/>
      <c r="Q3362" s="86"/>
      <c r="S3362" s="97"/>
      <c r="T3362" s="86"/>
      <c r="U3362" s="86"/>
    </row>
    <row r="3363" spans="2:21" s="84" customFormat="1" ht="15.75" customHeight="1">
      <c r="B3363" s="85"/>
      <c r="M3363" s="86"/>
      <c r="P3363" s="87"/>
      <c r="Q3363" s="86"/>
      <c r="S3363" s="97"/>
      <c r="T3363" s="86"/>
      <c r="U3363" s="86"/>
    </row>
    <row r="3364" spans="2:21" s="84" customFormat="1" ht="15.75" customHeight="1">
      <c r="B3364" s="85"/>
      <c r="M3364" s="86"/>
      <c r="P3364" s="87"/>
      <c r="Q3364" s="86"/>
      <c r="S3364" s="97"/>
      <c r="T3364" s="86"/>
      <c r="U3364" s="86"/>
    </row>
    <row r="3365" spans="2:21" s="84" customFormat="1" ht="15.75" customHeight="1">
      <c r="B3365" s="85"/>
      <c r="M3365" s="86"/>
      <c r="P3365" s="87"/>
      <c r="Q3365" s="86"/>
      <c r="S3365" s="97"/>
      <c r="T3365" s="86"/>
      <c r="U3365" s="86"/>
    </row>
    <row r="3366" spans="2:21" s="84" customFormat="1" ht="15.75" customHeight="1">
      <c r="B3366" s="85"/>
      <c r="M3366" s="86"/>
      <c r="P3366" s="87"/>
      <c r="Q3366" s="86"/>
      <c r="S3366" s="97"/>
      <c r="T3366" s="86"/>
      <c r="U3366" s="86"/>
    </row>
    <row r="3367" spans="2:21" s="84" customFormat="1" ht="15.75" customHeight="1">
      <c r="B3367" s="85"/>
      <c r="M3367" s="86"/>
      <c r="P3367" s="87"/>
      <c r="Q3367" s="86"/>
      <c r="S3367" s="97"/>
      <c r="T3367" s="86"/>
      <c r="U3367" s="86"/>
    </row>
    <row r="3368" spans="2:21" s="84" customFormat="1" ht="15.75" customHeight="1">
      <c r="B3368" s="85"/>
      <c r="M3368" s="86"/>
      <c r="P3368" s="87"/>
      <c r="Q3368" s="86"/>
      <c r="S3368" s="97"/>
      <c r="T3368" s="86"/>
      <c r="U3368" s="86"/>
    </row>
    <row r="3369" spans="2:21" s="84" customFormat="1" ht="15.75" customHeight="1">
      <c r="B3369" s="85"/>
      <c r="M3369" s="86"/>
      <c r="P3369" s="87"/>
      <c r="Q3369" s="86"/>
      <c r="S3369" s="97"/>
      <c r="T3369" s="86"/>
      <c r="U3369" s="86"/>
    </row>
    <row r="3370" spans="2:21" s="84" customFormat="1" ht="15.75" customHeight="1">
      <c r="B3370" s="85"/>
      <c r="M3370" s="86"/>
      <c r="P3370" s="87"/>
      <c r="Q3370" s="86"/>
      <c r="S3370" s="97"/>
      <c r="T3370" s="86"/>
      <c r="U3370" s="86"/>
    </row>
    <row r="3371" spans="2:21" s="84" customFormat="1" ht="15.75" customHeight="1">
      <c r="B3371" s="85"/>
      <c r="M3371" s="86"/>
      <c r="P3371" s="87"/>
      <c r="Q3371" s="86"/>
      <c r="S3371" s="97"/>
      <c r="T3371" s="86"/>
      <c r="U3371" s="86"/>
    </row>
    <row r="3372" spans="2:21" s="84" customFormat="1" ht="15.75" customHeight="1">
      <c r="B3372" s="85"/>
      <c r="M3372" s="86"/>
      <c r="P3372" s="87"/>
      <c r="Q3372" s="86"/>
      <c r="S3372" s="97"/>
      <c r="T3372" s="86"/>
      <c r="U3372" s="86"/>
    </row>
    <row r="3373" spans="2:21" s="84" customFormat="1" ht="15.75" customHeight="1">
      <c r="B3373" s="85"/>
      <c r="M3373" s="86"/>
      <c r="P3373" s="87"/>
      <c r="Q3373" s="86"/>
      <c r="S3373" s="97"/>
      <c r="T3373" s="86"/>
      <c r="U3373" s="86"/>
    </row>
    <row r="3374" spans="2:21" s="84" customFormat="1" ht="15.75" customHeight="1">
      <c r="B3374" s="85"/>
      <c r="M3374" s="86"/>
      <c r="P3374" s="87"/>
      <c r="Q3374" s="86"/>
      <c r="S3374" s="97"/>
      <c r="T3374" s="86"/>
      <c r="U3374" s="86"/>
    </row>
    <row r="3375" spans="2:21" s="84" customFormat="1" ht="15.75" customHeight="1">
      <c r="B3375" s="85"/>
      <c r="M3375" s="86"/>
      <c r="P3375" s="87"/>
      <c r="Q3375" s="86"/>
      <c r="S3375" s="97"/>
      <c r="T3375" s="86"/>
      <c r="U3375" s="86"/>
    </row>
    <row r="3376" spans="2:21" s="84" customFormat="1" ht="15.75" customHeight="1">
      <c r="B3376" s="85"/>
      <c r="M3376" s="86"/>
      <c r="P3376" s="87"/>
      <c r="Q3376" s="86"/>
      <c r="S3376" s="97"/>
      <c r="T3376" s="86"/>
      <c r="U3376" s="86"/>
    </row>
    <row r="3377" spans="2:21" s="84" customFormat="1" ht="15.75" customHeight="1">
      <c r="B3377" s="85"/>
      <c r="M3377" s="86"/>
      <c r="P3377" s="87"/>
      <c r="Q3377" s="86"/>
      <c r="S3377" s="97"/>
      <c r="T3377" s="86"/>
      <c r="U3377" s="86"/>
    </row>
    <row r="3378" spans="2:21" s="84" customFormat="1" ht="15.75" customHeight="1">
      <c r="B3378" s="85"/>
      <c r="M3378" s="86"/>
      <c r="P3378" s="87"/>
      <c r="Q3378" s="86"/>
      <c r="S3378" s="97"/>
      <c r="T3378" s="86"/>
      <c r="U3378" s="86"/>
    </row>
    <row r="3379" spans="2:21" s="84" customFormat="1" ht="15.75" customHeight="1">
      <c r="B3379" s="85"/>
      <c r="M3379" s="86"/>
      <c r="P3379" s="87"/>
      <c r="Q3379" s="86"/>
      <c r="S3379" s="97"/>
      <c r="T3379" s="86"/>
      <c r="U3379" s="86"/>
    </row>
    <row r="3380" spans="2:21" s="84" customFormat="1" ht="15.75" customHeight="1">
      <c r="B3380" s="85"/>
      <c r="M3380" s="86"/>
      <c r="P3380" s="87"/>
      <c r="Q3380" s="86"/>
      <c r="S3380" s="97"/>
      <c r="T3380" s="86"/>
      <c r="U3380" s="86"/>
    </row>
    <row r="3381" spans="2:21" s="84" customFormat="1" ht="15.75" customHeight="1">
      <c r="B3381" s="85"/>
      <c r="M3381" s="86"/>
      <c r="P3381" s="87"/>
      <c r="Q3381" s="86"/>
      <c r="S3381" s="97"/>
      <c r="T3381" s="86"/>
      <c r="U3381" s="86"/>
    </row>
    <row r="3382" spans="2:21" s="84" customFormat="1" ht="15.75" customHeight="1">
      <c r="B3382" s="85"/>
      <c r="M3382" s="86"/>
      <c r="P3382" s="87"/>
      <c r="Q3382" s="86"/>
      <c r="S3382" s="97"/>
      <c r="T3382" s="86"/>
      <c r="U3382" s="86"/>
    </row>
    <row r="3383" spans="2:21" s="84" customFormat="1" ht="15.75" customHeight="1">
      <c r="B3383" s="85"/>
      <c r="M3383" s="86"/>
      <c r="P3383" s="87"/>
      <c r="Q3383" s="86"/>
      <c r="S3383" s="97"/>
      <c r="T3383" s="86"/>
      <c r="U3383" s="86"/>
    </row>
    <row r="3384" spans="2:21" s="84" customFormat="1" ht="15.75" customHeight="1">
      <c r="B3384" s="85"/>
      <c r="M3384" s="86"/>
      <c r="P3384" s="87"/>
      <c r="Q3384" s="86"/>
      <c r="S3384" s="97"/>
      <c r="T3384" s="86"/>
      <c r="U3384" s="86"/>
    </row>
    <row r="3385" spans="2:21" s="84" customFormat="1" ht="15.75" customHeight="1">
      <c r="B3385" s="85"/>
      <c r="M3385" s="86"/>
      <c r="P3385" s="87"/>
      <c r="Q3385" s="86"/>
      <c r="S3385" s="97"/>
      <c r="T3385" s="86"/>
      <c r="U3385" s="86"/>
    </row>
    <row r="3386" spans="2:21" s="84" customFormat="1" ht="15.75" customHeight="1">
      <c r="B3386" s="85"/>
      <c r="M3386" s="86"/>
      <c r="P3386" s="87"/>
      <c r="Q3386" s="86"/>
      <c r="S3386" s="97"/>
      <c r="T3386" s="86"/>
      <c r="U3386" s="86"/>
    </row>
    <row r="3387" spans="2:21" s="84" customFormat="1" ht="15.75" customHeight="1">
      <c r="B3387" s="85"/>
      <c r="M3387" s="86"/>
      <c r="P3387" s="87"/>
      <c r="Q3387" s="86"/>
      <c r="S3387" s="97"/>
      <c r="T3387" s="86"/>
      <c r="U3387" s="86"/>
    </row>
    <row r="3388" spans="2:21" s="84" customFormat="1" ht="15.75" customHeight="1">
      <c r="B3388" s="85"/>
      <c r="M3388" s="86"/>
      <c r="P3388" s="87"/>
      <c r="Q3388" s="86"/>
      <c r="S3388" s="97"/>
      <c r="T3388" s="86"/>
      <c r="U3388" s="86"/>
    </row>
    <row r="3389" spans="2:21" s="84" customFormat="1" ht="15.75" customHeight="1">
      <c r="B3389" s="85"/>
      <c r="M3389" s="86"/>
      <c r="P3389" s="87"/>
      <c r="Q3389" s="86"/>
      <c r="S3389" s="97"/>
      <c r="T3389" s="86"/>
      <c r="U3389" s="86"/>
    </row>
    <row r="3390" spans="2:21" s="84" customFormat="1" ht="15.75" customHeight="1">
      <c r="B3390" s="85"/>
      <c r="M3390" s="86"/>
      <c r="P3390" s="87"/>
      <c r="Q3390" s="86"/>
      <c r="S3390" s="97"/>
      <c r="T3390" s="86"/>
      <c r="U3390" s="86"/>
    </row>
    <row r="3391" spans="2:21" s="84" customFormat="1" ht="15.75" customHeight="1">
      <c r="B3391" s="85"/>
      <c r="M3391" s="86"/>
      <c r="P3391" s="87"/>
      <c r="Q3391" s="86"/>
      <c r="S3391" s="97"/>
      <c r="T3391" s="86"/>
      <c r="U3391" s="86"/>
    </row>
    <row r="3392" spans="2:21" s="84" customFormat="1" ht="15.75" customHeight="1">
      <c r="B3392" s="85"/>
      <c r="M3392" s="86"/>
      <c r="P3392" s="87"/>
      <c r="Q3392" s="86"/>
      <c r="S3392" s="97"/>
      <c r="T3392" s="86"/>
      <c r="U3392" s="86"/>
    </row>
    <row r="3393" spans="2:21" s="84" customFormat="1" ht="15.75" customHeight="1">
      <c r="B3393" s="85"/>
      <c r="M3393" s="86"/>
      <c r="P3393" s="87"/>
      <c r="Q3393" s="86"/>
      <c r="S3393" s="97"/>
      <c r="T3393" s="86"/>
      <c r="U3393" s="86"/>
    </row>
    <row r="3394" spans="2:21" s="84" customFormat="1" ht="15.75" customHeight="1">
      <c r="B3394" s="85"/>
      <c r="M3394" s="86"/>
      <c r="P3394" s="87"/>
      <c r="Q3394" s="86"/>
      <c r="S3394" s="97"/>
      <c r="T3394" s="86"/>
      <c r="U3394" s="86"/>
    </row>
    <row r="3395" spans="2:21" s="84" customFormat="1" ht="15.75" customHeight="1">
      <c r="B3395" s="85"/>
      <c r="M3395" s="86"/>
      <c r="P3395" s="87"/>
      <c r="Q3395" s="86"/>
      <c r="S3395" s="97"/>
      <c r="T3395" s="86"/>
      <c r="U3395" s="86"/>
    </row>
    <row r="3396" spans="2:21" s="84" customFormat="1" ht="15.75" customHeight="1">
      <c r="B3396" s="85"/>
      <c r="M3396" s="86"/>
      <c r="P3396" s="87"/>
      <c r="Q3396" s="86"/>
      <c r="S3396" s="97"/>
      <c r="T3396" s="86"/>
      <c r="U3396" s="86"/>
    </row>
    <row r="3397" spans="2:21" s="84" customFormat="1" ht="15.75" customHeight="1">
      <c r="B3397" s="85"/>
      <c r="M3397" s="86"/>
      <c r="P3397" s="87"/>
      <c r="Q3397" s="86"/>
      <c r="S3397" s="97"/>
      <c r="T3397" s="86"/>
      <c r="U3397" s="86"/>
    </row>
    <row r="3398" spans="2:21" s="84" customFormat="1" ht="15.75" customHeight="1">
      <c r="B3398" s="85"/>
      <c r="M3398" s="86"/>
      <c r="P3398" s="87"/>
      <c r="Q3398" s="86"/>
      <c r="S3398" s="97"/>
      <c r="T3398" s="86"/>
      <c r="U3398" s="86"/>
    </row>
    <row r="3399" spans="2:21" s="84" customFormat="1" ht="15.75" customHeight="1">
      <c r="B3399" s="85"/>
      <c r="M3399" s="86"/>
      <c r="P3399" s="87"/>
      <c r="Q3399" s="86"/>
      <c r="S3399" s="97"/>
      <c r="T3399" s="86"/>
      <c r="U3399" s="86"/>
    </row>
    <row r="3400" spans="2:21" s="84" customFormat="1" ht="15.75" customHeight="1">
      <c r="B3400" s="85"/>
      <c r="M3400" s="86"/>
      <c r="P3400" s="87"/>
      <c r="Q3400" s="86"/>
      <c r="S3400" s="97"/>
      <c r="T3400" s="86"/>
      <c r="U3400" s="86"/>
    </row>
    <row r="3401" spans="2:21" s="84" customFormat="1" ht="15.75" customHeight="1">
      <c r="B3401" s="85"/>
      <c r="M3401" s="86"/>
      <c r="P3401" s="87"/>
      <c r="Q3401" s="86"/>
      <c r="S3401" s="97"/>
      <c r="T3401" s="86"/>
      <c r="U3401" s="86"/>
    </row>
    <row r="3402" spans="2:21" s="84" customFormat="1" ht="15.75" customHeight="1">
      <c r="B3402" s="85"/>
      <c r="M3402" s="86"/>
      <c r="P3402" s="87"/>
      <c r="Q3402" s="86"/>
      <c r="S3402" s="97"/>
      <c r="T3402" s="86"/>
      <c r="U3402" s="86"/>
    </row>
    <row r="3403" spans="2:21" s="84" customFormat="1" ht="15.75" customHeight="1">
      <c r="B3403" s="85"/>
      <c r="M3403" s="86"/>
      <c r="P3403" s="87"/>
      <c r="Q3403" s="86"/>
      <c r="S3403" s="97"/>
      <c r="T3403" s="86"/>
      <c r="U3403" s="86"/>
    </row>
    <row r="3404" spans="2:21" s="84" customFormat="1" ht="15.75" customHeight="1">
      <c r="B3404" s="85"/>
      <c r="M3404" s="86"/>
      <c r="P3404" s="87"/>
      <c r="Q3404" s="86"/>
      <c r="S3404" s="97"/>
      <c r="T3404" s="86"/>
      <c r="U3404" s="86"/>
    </row>
    <row r="3405" spans="2:21" s="84" customFormat="1" ht="15.75" customHeight="1">
      <c r="B3405" s="85"/>
      <c r="M3405" s="86"/>
      <c r="P3405" s="87"/>
      <c r="Q3405" s="86"/>
      <c r="S3405" s="97"/>
      <c r="T3405" s="86"/>
      <c r="U3405" s="86"/>
    </row>
    <row r="3406" spans="2:21" s="84" customFormat="1" ht="15.75" customHeight="1">
      <c r="B3406" s="85"/>
      <c r="M3406" s="86"/>
      <c r="P3406" s="87"/>
      <c r="Q3406" s="86"/>
      <c r="S3406" s="97"/>
      <c r="T3406" s="86"/>
      <c r="U3406" s="86"/>
    </row>
    <row r="3407" spans="2:21" s="84" customFormat="1" ht="15.75" customHeight="1">
      <c r="B3407" s="85"/>
      <c r="M3407" s="86"/>
      <c r="P3407" s="87"/>
      <c r="Q3407" s="86"/>
      <c r="S3407" s="97"/>
      <c r="T3407" s="86"/>
      <c r="U3407" s="86"/>
    </row>
    <row r="3408" spans="2:21" s="84" customFormat="1" ht="15.75" customHeight="1">
      <c r="B3408" s="85"/>
      <c r="M3408" s="86"/>
      <c r="P3408" s="87"/>
      <c r="Q3408" s="86"/>
      <c r="S3408" s="97"/>
      <c r="T3408" s="86"/>
      <c r="U3408" s="86"/>
    </row>
    <row r="3409" spans="2:21" s="84" customFormat="1" ht="15.75" customHeight="1">
      <c r="B3409" s="85"/>
      <c r="M3409" s="86"/>
      <c r="P3409" s="87"/>
      <c r="Q3409" s="86"/>
      <c r="S3409" s="97"/>
      <c r="T3409" s="86"/>
      <c r="U3409" s="86"/>
    </row>
    <row r="3410" spans="2:21" s="84" customFormat="1" ht="15.75" customHeight="1">
      <c r="B3410" s="85"/>
      <c r="M3410" s="86"/>
      <c r="P3410" s="87"/>
      <c r="Q3410" s="86"/>
      <c r="S3410" s="97"/>
      <c r="T3410" s="86"/>
      <c r="U3410" s="86"/>
    </row>
    <row r="3411" spans="2:21" s="84" customFormat="1" ht="15.75" customHeight="1">
      <c r="B3411" s="85"/>
      <c r="M3411" s="86"/>
      <c r="P3411" s="87"/>
      <c r="Q3411" s="86"/>
      <c r="S3411" s="97"/>
      <c r="T3411" s="86"/>
      <c r="U3411" s="86"/>
    </row>
    <row r="3412" spans="2:21" s="84" customFormat="1" ht="15.75" customHeight="1">
      <c r="B3412" s="85"/>
      <c r="M3412" s="86"/>
      <c r="P3412" s="87"/>
      <c r="Q3412" s="86"/>
      <c r="S3412" s="97"/>
      <c r="T3412" s="86"/>
      <c r="U3412" s="86"/>
    </row>
    <row r="3413" spans="2:21" s="84" customFormat="1" ht="15.75" customHeight="1">
      <c r="B3413" s="85"/>
      <c r="M3413" s="86"/>
      <c r="P3413" s="87"/>
      <c r="Q3413" s="86"/>
      <c r="S3413" s="97"/>
      <c r="T3413" s="86"/>
      <c r="U3413" s="86"/>
    </row>
    <row r="3414" spans="2:21" s="84" customFormat="1" ht="15.75" customHeight="1">
      <c r="B3414" s="85"/>
      <c r="M3414" s="86"/>
      <c r="P3414" s="87"/>
      <c r="Q3414" s="86"/>
      <c r="S3414" s="97"/>
      <c r="T3414" s="86"/>
      <c r="U3414" s="86"/>
    </row>
    <row r="3415" spans="2:21" s="84" customFormat="1" ht="15.75" customHeight="1">
      <c r="B3415" s="85"/>
      <c r="M3415" s="86"/>
      <c r="P3415" s="87"/>
      <c r="Q3415" s="86"/>
      <c r="S3415" s="97"/>
      <c r="T3415" s="86"/>
      <c r="U3415" s="86"/>
    </row>
    <row r="3416" spans="2:21" s="84" customFormat="1" ht="15.75" customHeight="1">
      <c r="B3416" s="85"/>
      <c r="M3416" s="86"/>
      <c r="P3416" s="87"/>
      <c r="Q3416" s="86"/>
      <c r="S3416" s="97"/>
      <c r="T3416" s="86"/>
      <c r="U3416" s="86"/>
    </row>
    <row r="3417" spans="2:21" s="84" customFormat="1" ht="15.75" customHeight="1">
      <c r="B3417" s="85"/>
      <c r="M3417" s="86"/>
      <c r="P3417" s="87"/>
      <c r="Q3417" s="86"/>
      <c r="S3417" s="97"/>
      <c r="T3417" s="86"/>
      <c r="U3417" s="86"/>
    </row>
    <row r="3418" spans="2:21" s="84" customFormat="1" ht="15.75" customHeight="1">
      <c r="B3418" s="85"/>
      <c r="M3418" s="86"/>
      <c r="P3418" s="87"/>
      <c r="Q3418" s="86"/>
      <c r="S3418" s="97"/>
      <c r="T3418" s="86"/>
      <c r="U3418" s="86"/>
    </row>
    <row r="3419" spans="2:21" s="84" customFormat="1" ht="15.75" customHeight="1">
      <c r="B3419" s="85"/>
      <c r="M3419" s="86"/>
      <c r="P3419" s="87"/>
      <c r="Q3419" s="86"/>
      <c r="S3419" s="97"/>
      <c r="T3419" s="86"/>
      <c r="U3419" s="86"/>
    </row>
    <row r="3420" spans="2:21" s="84" customFormat="1" ht="15.75" customHeight="1">
      <c r="B3420" s="85"/>
      <c r="M3420" s="86"/>
      <c r="P3420" s="87"/>
      <c r="Q3420" s="86"/>
      <c r="S3420" s="97"/>
      <c r="T3420" s="86"/>
      <c r="U3420" s="86"/>
    </row>
    <row r="3421" spans="2:21" s="84" customFormat="1" ht="15.75" customHeight="1">
      <c r="B3421" s="85"/>
      <c r="M3421" s="86"/>
      <c r="P3421" s="87"/>
      <c r="Q3421" s="86"/>
      <c r="S3421" s="97"/>
      <c r="T3421" s="86"/>
      <c r="U3421" s="86"/>
    </row>
    <row r="3422" spans="2:21" s="84" customFormat="1" ht="15.75" customHeight="1">
      <c r="B3422" s="85"/>
      <c r="M3422" s="86"/>
      <c r="P3422" s="87"/>
      <c r="Q3422" s="86"/>
      <c r="S3422" s="97"/>
      <c r="T3422" s="86"/>
      <c r="U3422" s="86"/>
    </row>
    <row r="3423" spans="2:21" s="84" customFormat="1" ht="15.75" customHeight="1">
      <c r="B3423" s="85"/>
      <c r="M3423" s="86"/>
      <c r="P3423" s="87"/>
      <c r="Q3423" s="86"/>
      <c r="S3423" s="97"/>
      <c r="T3423" s="86"/>
      <c r="U3423" s="86"/>
    </row>
    <row r="3424" spans="2:21" s="84" customFormat="1" ht="15.75" customHeight="1">
      <c r="B3424" s="85"/>
      <c r="M3424" s="86"/>
      <c r="P3424" s="87"/>
      <c r="Q3424" s="86"/>
      <c r="S3424" s="97"/>
      <c r="T3424" s="86"/>
      <c r="U3424" s="86"/>
    </row>
    <row r="3425" spans="2:21" s="84" customFormat="1" ht="15.75" customHeight="1">
      <c r="B3425" s="85"/>
      <c r="M3425" s="86"/>
      <c r="P3425" s="87"/>
      <c r="Q3425" s="86"/>
      <c r="S3425" s="97"/>
      <c r="T3425" s="86"/>
      <c r="U3425" s="86"/>
    </row>
    <row r="3426" spans="2:21" s="84" customFormat="1" ht="15.75" customHeight="1">
      <c r="B3426" s="85"/>
      <c r="M3426" s="86"/>
      <c r="P3426" s="87"/>
      <c r="Q3426" s="86"/>
      <c r="S3426" s="97"/>
      <c r="T3426" s="86"/>
      <c r="U3426" s="86"/>
    </row>
    <row r="3427" spans="2:21" s="84" customFormat="1" ht="15.75" customHeight="1">
      <c r="B3427" s="85"/>
      <c r="M3427" s="86"/>
      <c r="P3427" s="87"/>
      <c r="Q3427" s="86"/>
      <c r="S3427" s="97"/>
      <c r="T3427" s="86"/>
      <c r="U3427" s="86"/>
    </row>
    <row r="3428" spans="2:21" s="84" customFormat="1" ht="15.75" customHeight="1">
      <c r="B3428" s="85"/>
      <c r="M3428" s="86"/>
      <c r="P3428" s="87"/>
      <c r="Q3428" s="86"/>
      <c r="S3428" s="97"/>
      <c r="T3428" s="86"/>
      <c r="U3428" s="86"/>
    </row>
    <row r="3429" spans="2:21" s="84" customFormat="1" ht="15.75" customHeight="1">
      <c r="B3429" s="85"/>
      <c r="M3429" s="86"/>
      <c r="P3429" s="87"/>
      <c r="Q3429" s="86"/>
      <c r="S3429" s="97"/>
      <c r="T3429" s="86"/>
      <c r="U3429" s="86"/>
    </row>
    <row r="3430" spans="2:21" s="84" customFormat="1" ht="15.75" customHeight="1">
      <c r="B3430" s="85"/>
      <c r="M3430" s="86"/>
      <c r="P3430" s="87"/>
      <c r="Q3430" s="86"/>
      <c r="S3430" s="97"/>
      <c r="T3430" s="86"/>
      <c r="U3430" s="86"/>
    </row>
    <row r="3431" spans="2:21" s="84" customFormat="1" ht="15.75" customHeight="1">
      <c r="B3431" s="85"/>
      <c r="M3431" s="86"/>
      <c r="P3431" s="87"/>
      <c r="Q3431" s="86"/>
      <c r="S3431" s="97"/>
      <c r="T3431" s="86"/>
      <c r="U3431" s="86"/>
    </row>
    <row r="3432" spans="2:21" s="84" customFormat="1" ht="15.75" customHeight="1">
      <c r="B3432" s="85"/>
      <c r="M3432" s="86"/>
      <c r="P3432" s="87"/>
      <c r="Q3432" s="86"/>
      <c r="S3432" s="97"/>
      <c r="T3432" s="86"/>
      <c r="U3432" s="86"/>
    </row>
    <row r="3433" spans="2:21" s="84" customFormat="1" ht="15.75" customHeight="1">
      <c r="B3433" s="85"/>
      <c r="M3433" s="86"/>
      <c r="P3433" s="87"/>
      <c r="Q3433" s="86"/>
      <c r="S3433" s="97"/>
      <c r="T3433" s="86"/>
      <c r="U3433" s="86"/>
    </row>
    <row r="3434" spans="2:21" s="84" customFormat="1" ht="15.75" customHeight="1">
      <c r="B3434" s="85"/>
      <c r="M3434" s="86"/>
      <c r="P3434" s="87"/>
      <c r="Q3434" s="86"/>
      <c r="S3434" s="97"/>
      <c r="T3434" s="86"/>
      <c r="U3434" s="86"/>
    </row>
    <row r="3435" spans="2:21" s="84" customFormat="1" ht="15.75" customHeight="1">
      <c r="B3435" s="85"/>
      <c r="M3435" s="86"/>
      <c r="P3435" s="87"/>
      <c r="Q3435" s="86"/>
      <c r="S3435" s="97"/>
      <c r="T3435" s="86"/>
      <c r="U3435" s="86"/>
    </row>
    <row r="3436" spans="2:21" s="84" customFormat="1" ht="15.75" customHeight="1">
      <c r="B3436" s="85"/>
      <c r="M3436" s="86"/>
      <c r="P3436" s="87"/>
      <c r="Q3436" s="86"/>
      <c r="S3436" s="97"/>
      <c r="T3436" s="86"/>
      <c r="U3436" s="86"/>
    </row>
    <row r="3437" spans="2:21" s="84" customFormat="1" ht="15.75" customHeight="1">
      <c r="B3437" s="85"/>
      <c r="M3437" s="86"/>
      <c r="P3437" s="87"/>
      <c r="Q3437" s="86"/>
      <c r="S3437" s="97"/>
      <c r="T3437" s="86"/>
      <c r="U3437" s="86"/>
    </row>
    <row r="3438" spans="2:21" s="84" customFormat="1" ht="15.75" customHeight="1">
      <c r="B3438" s="85"/>
      <c r="M3438" s="86"/>
      <c r="P3438" s="87"/>
      <c r="Q3438" s="86"/>
      <c r="S3438" s="97"/>
      <c r="T3438" s="86"/>
      <c r="U3438" s="86"/>
    </row>
    <row r="3439" spans="2:21" s="84" customFormat="1" ht="15.75" customHeight="1">
      <c r="B3439" s="85"/>
      <c r="M3439" s="86"/>
      <c r="P3439" s="87"/>
      <c r="Q3439" s="86"/>
      <c r="S3439" s="97"/>
      <c r="T3439" s="86"/>
      <c r="U3439" s="86"/>
    </row>
    <row r="3440" spans="2:21" s="84" customFormat="1" ht="15.75" customHeight="1">
      <c r="B3440" s="85"/>
      <c r="M3440" s="86"/>
      <c r="P3440" s="87"/>
      <c r="Q3440" s="86"/>
      <c r="S3440" s="97"/>
      <c r="T3440" s="86"/>
      <c r="U3440" s="86"/>
    </row>
    <row r="3441" spans="2:21" s="84" customFormat="1" ht="15.75" customHeight="1">
      <c r="B3441" s="85"/>
      <c r="M3441" s="86"/>
      <c r="P3441" s="87"/>
      <c r="Q3441" s="86"/>
      <c r="S3441" s="97"/>
      <c r="T3441" s="86"/>
      <c r="U3441" s="86"/>
    </row>
    <row r="3442" spans="2:21" s="84" customFormat="1" ht="15.75" customHeight="1">
      <c r="B3442" s="85"/>
      <c r="M3442" s="86"/>
      <c r="P3442" s="87"/>
      <c r="Q3442" s="86"/>
      <c r="S3442" s="97"/>
      <c r="T3442" s="86"/>
      <c r="U3442" s="86"/>
    </row>
    <row r="3443" spans="2:21" s="84" customFormat="1" ht="15.75" customHeight="1">
      <c r="B3443" s="85"/>
      <c r="M3443" s="86"/>
      <c r="P3443" s="87"/>
      <c r="Q3443" s="86"/>
      <c r="S3443" s="97"/>
      <c r="T3443" s="86"/>
      <c r="U3443" s="86"/>
    </row>
    <row r="3444" spans="2:21" s="84" customFormat="1" ht="15.75" customHeight="1">
      <c r="B3444" s="85"/>
      <c r="M3444" s="86"/>
      <c r="P3444" s="87"/>
      <c r="Q3444" s="86"/>
      <c r="S3444" s="97"/>
      <c r="T3444" s="86"/>
      <c r="U3444" s="86"/>
    </row>
    <row r="3445" spans="2:21" s="84" customFormat="1" ht="15.75" customHeight="1">
      <c r="B3445" s="85"/>
      <c r="M3445" s="86"/>
      <c r="P3445" s="87"/>
      <c r="Q3445" s="86"/>
      <c r="S3445" s="97"/>
      <c r="T3445" s="86"/>
      <c r="U3445" s="86"/>
    </row>
    <row r="3446" spans="2:21" s="84" customFormat="1" ht="15.75" customHeight="1">
      <c r="B3446" s="85"/>
      <c r="M3446" s="86"/>
      <c r="P3446" s="87"/>
      <c r="Q3446" s="86"/>
      <c r="S3446" s="97"/>
      <c r="T3446" s="86"/>
      <c r="U3446" s="86"/>
    </row>
    <row r="3447" spans="2:21" s="84" customFormat="1" ht="15.75" customHeight="1">
      <c r="B3447" s="85"/>
      <c r="M3447" s="86"/>
      <c r="P3447" s="87"/>
      <c r="Q3447" s="86"/>
      <c r="S3447" s="97"/>
      <c r="T3447" s="86"/>
      <c r="U3447" s="86"/>
    </row>
    <row r="3448" spans="2:21" s="84" customFormat="1" ht="15.75" customHeight="1">
      <c r="B3448" s="85"/>
      <c r="M3448" s="86"/>
      <c r="P3448" s="87"/>
      <c r="Q3448" s="86"/>
      <c r="S3448" s="97"/>
      <c r="T3448" s="86"/>
      <c r="U3448" s="86"/>
    </row>
    <row r="3449" spans="2:21" s="84" customFormat="1" ht="15.75" customHeight="1">
      <c r="B3449" s="85"/>
      <c r="M3449" s="86"/>
      <c r="P3449" s="87"/>
      <c r="Q3449" s="86"/>
      <c r="S3449" s="97"/>
      <c r="T3449" s="86"/>
      <c r="U3449" s="86"/>
    </row>
    <row r="3450" spans="2:21" s="84" customFormat="1" ht="15.75" customHeight="1">
      <c r="B3450" s="85"/>
      <c r="M3450" s="86"/>
      <c r="P3450" s="87"/>
      <c r="Q3450" s="86"/>
      <c r="S3450" s="97"/>
      <c r="T3450" s="86"/>
      <c r="U3450" s="86"/>
    </row>
    <row r="3451" spans="2:21" s="84" customFormat="1" ht="15.75" customHeight="1">
      <c r="B3451" s="85"/>
      <c r="M3451" s="86"/>
      <c r="P3451" s="87"/>
      <c r="Q3451" s="86"/>
      <c r="S3451" s="97"/>
      <c r="T3451" s="86"/>
      <c r="U3451" s="86"/>
    </row>
    <row r="3452" spans="2:21" s="84" customFormat="1" ht="15.75" customHeight="1">
      <c r="B3452" s="85"/>
      <c r="M3452" s="86"/>
      <c r="P3452" s="87"/>
      <c r="Q3452" s="86"/>
      <c r="S3452" s="97"/>
      <c r="T3452" s="86"/>
      <c r="U3452" s="86"/>
    </row>
    <row r="3453" spans="2:21" s="84" customFormat="1" ht="15.75" customHeight="1">
      <c r="B3453" s="85"/>
      <c r="M3453" s="86"/>
      <c r="P3453" s="87"/>
      <c r="Q3453" s="86"/>
      <c r="S3453" s="97"/>
      <c r="T3453" s="86"/>
      <c r="U3453" s="86"/>
    </row>
    <row r="3454" spans="2:21" s="84" customFormat="1" ht="15.75" customHeight="1">
      <c r="B3454" s="85"/>
      <c r="M3454" s="86"/>
      <c r="P3454" s="87"/>
      <c r="Q3454" s="86"/>
      <c r="S3454" s="97"/>
      <c r="T3454" s="86"/>
      <c r="U3454" s="86"/>
    </row>
    <row r="3455" spans="2:21" s="84" customFormat="1" ht="15.75" customHeight="1">
      <c r="B3455" s="85"/>
      <c r="M3455" s="86"/>
      <c r="P3455" s="87"/>
      <c r="Q3455" s="86"/>
      <c r="S3455" s="97"/>
      <c r="T3455" s="86"/>
      <c r="U3455" s="86"/>
    </row>
    <row r="3456" spans="2:21" s="84" customFormat="1" ht="15.75" customHeight="1">
      <c r="B3456" s="85"/>
      <c r="M3456" s="86"/>
      <c r="P3456" s="87"/>
      <c r="Q3456" s="86"/>
      <c r="S3456" s="97"/>
      <c r="T3456" s="86"/>
      <c r="U3456" s="86"/>
    </row>
    <row r="3457" spans="2:21" s="84" customFormat="1" ht="15.75" customHeight="1">
      <c r="B3457" s="85"/>
      <c r="M3457" s="86"/>
      <c r="P3457" s="87"/>
      <c r="Q3457" s="86"/>
      <c r="S3457" s="97"/>
      <c r="T3457" s="86"/>
      <c r="U3457" s="86"/>
    </row>
    <row r="3458" spans="2:21" s="84" customFormat="1" ht="15.75" customHeight="1">
      <c r="B3458" s="85"/>
      <c r="M3458" s="86"/>
      <c r="P3458" s="87"/>
      <c r="Q3458" s="86"/>
      <c r="S3458" s="97"/>
      <c r="T3458" s="86"/>
      <c r="U3458" s="86"/>
    </row>
    <row r="3459" spans="2:21" s="84" customFormat="1" ht="15.75" customHeight="1">
      <c r="B3459" s="85"/>
      <c r="M3459" s="86"/>
      <c r="P3459" s="87"/>
      <c r="Q3459" s="86"/>
      <c r="S3459" s="97"/>
      <c r="T3459" s="86"/>
      <c r="U3459" s="86"/>
    </row>
    <row r="3460" spans="2:21" s="84" customFormat="1" ht="15.75" customHeight="1">
      <c r="B3460" s="85"/>
      <c r="M3460" s="86"/>
      <c r="P3460" s="87"/>
      <c r="Q3460" s="86"/>
      <c r="S3460" s="97"/>
      <c r="T3460" s="86"/>
      <c r="U3460" s="86"/>
    </row>
    <row r="3461" spans="2:21" s="84" customFormat="1" ht="15.75" customHeight="1">
      <c r="B3461" s="85"/>
      <c r="M3461" s="86"/>
      <c r="P3461" s="87"/>
      <c r="Q3461" s="86"/>
      <c r="S3461" s="97"/>
      <c r="T3461" s="86"/>
      <c r="U3461" s="86"/>
    </row>
    <row r="3462" spans="2:21" s="84" customFormat="1" ht="15.75" customHeight="1">
      <c r="B3462" s="85"/>
      <c r="M3462" s="86"/>
      <c r="P3462" s="87"/>
      <c r="Q3462" s="86"/>
      <c r="S3462" s="97"/>
      <c r="T3462" s="86"/>
      <c r="U3462" s="86"/>
    </row>
    <row r="3463" spans="2:21" s="84" customFormat="1" ht="15.75" customHeight="1">
      <c r="B3463" s="85"/>
      <c r="M3463" s="86"/>
      <c r="P3463" s="87"/>
      <c r="Q3463" s="86"/>
      <c r="S3463" s="97"/>
      <c r="T3463" s="86"/>
      <c r="U3463" s="86"/>
    </row>
    <row r="3464" spans="2:21" s="84" customFormat="1" ht="15.75" customHeight="1">
      <c r="B3464" s="85"/>
      <c r="M3464" s="86"/>
      <c r="P3464" s="87"/>
      <c r="Q3464" s="86"/>
      <c r="S3464" s="97"/>
      <c r="T3464" s="86"/>
      <c r="U3464" s="86"/>
    </row>
    <row r="3465" spans="2:21" s="84" customFormat="1" ht="15.75" customHeight="1">
      <c r="B3465" s="85"/>
      <c r="M3465" s="86"/>
      <c r="P3465" s="87"/>
      <c r="Q3465" s="86"/>
      <c r="S3465" s="97"/>
      <c r="T3465" s="86"/>
      <c r="U3465" s="86"/>
    </row>
    <row r="3466" spans="2:21" s="84" customFormat="1" ht="15.75" customHeight="1">
      <c r="B3466" s="85"/>
      <c r="M3466" s="86"/>
      <c r="P3466" s="87"/>
      <c r="Q3466" s="86"/>
      <c r="S3466" s="97"/>
      <c r="T3466" s="86"/>
      <c r="U3466" s="86"/>
    </row>
    <row r="3467" spans="2:21" s="84" customFormat="1" ht="15.75" customHeight="1">
      <c r="B3467" s="85"/>
      <c r="M3467" s="86"/>
      <c r="P3467" s="87"/>
      <c r="Q3467" s="86"/>
      <c r="S3467" s="97"/>
      <c r="T3467" s="86"/>
      <c r="U3467" s="86"/>
    </row>
    <row r="3468" spans="2:21" s="84" customFormat="1" ht="15.75" customHeight="1">
      <c r="B3468" s="85"/>
      <c r="M3468" s="86"/>
      <c r="P3468" s="87"/>
      <c r="Q3468" s="86"/>
      <c r="S3468" s="97"/>
      <c r="T3468" s="86"/>
      <c r="U3468" s="86"/>
    </row>
    <row r="3469" spans="2:21" s="84" customFormat="1" ht="15.75" customHeight="1">
      <c r="B3469" s="85"/>
      <c r="M3469" s="86"/>
      <c r="P3469" s="87"/>
      <c r="Q3469" s="86"/>
      <c r="S3469" s="97"/>
      <c r="T3469" s="86"/>
      <c r="U3469" s="86"/>
    </row>
    <row r="3470" spans="2:21" s="84" customFormat="1" ht="15.75" customHeight="1">
      <c r="B3470" s="85"/>
      <c r="M3470" s="86"/>
      <c r="P3470" s="87"/>
      <c r="Q3470" s="86"/>
      <c r="S3470" s="97"/>
      <c r="T3470" s="86"/>
      <c r="U3470" s="86"/>
    </row>
    <row r="3471" spans="2:21" s="84" customFormat="1" ht="15.75" customHeight="1">
      <c r="B3471" s="85"/>
      <c r="M3471" s="86"/>
      <c r="P3471" s="87"/>
      <c r="Q3471" s="86"/>
      <c r="S3471" s="97"/>
      <c r="T3471" s="86"/>
      <c r="U3471" s="86"/>
    </row>
    <row r="3472" spans="2:21" s="84" customFormat="1" ht="15.75" customHeight="1">
      <c r="B3472" s="85"/>
      <c r="M3472" s="86"/>
      <c r="P3472" s="87"/>
      <c r="Q3472" s="86"/>
      <c r="S3472" s="97"/>
      <c r="T3472" s="86"/>
      <c r="U3472" s="86"/>
    </row>
    <row r="3473" spans="2:21" s="84" customFormat="1" ht="15.75" customHeight="1">
      <c r="B3473" s="85"/>
      <c r="M3473" s="86"/>
      <c r="P3473" s="87"/>
      <c r="Q3473" s="86"/>
      <c r="S3473" s="97"/>
      <c r="T3473" s="86"/>
      <c r="U3473" s="86"/>
    </row>
    <row r="3474" spans="2:21" s="84" customFormat="1" ht="15.75" customHeight="1">
      <c r="B3474" s="85"/>
      <c r="M3474" s="86"/>
      <c r="P3474" s="87"/>
      <c r="Q3474" s="86"/>
      <c r="S3474" s="97"/>
      <c r="T3474" s="86"/>
      <c r="U3474" s="86"/>
    </row>
    <row r="3475" spans="2:21" s="84" customFormat="1" ht="15.75" customHeight="1">
      <c r="B3475" s="85"/>
      <c r="M3475" s="86"/>
      <c r="P3475" s="87"/>
      <c r="Q3475" s="86"/>
      <c r="S3475" s="97"/>
      <c r="T3475" s="86"/>
      <c r="U3475" s="86"/>
    </row>
    <row r="3476" spans="2:21" s="84" customFormat="1" ht="15.75" customHeight="1">
      <c r="B3476" s="85"/>
      <c r="M3476" s="86"/>
      <c r="P3476" s="87"/>
      <c r="Q3476" s="86"/>
      <c r="S3476" s="97"/>
      <c r="T3476" s="86"/>
      <c r="U3476" s="86"/>
    </row>
    <row r="3477" spans="2:21" s="84" customFormat="1" ht="15.75" customHeight="1">
      <c r="B3477" s="85"/>
      <c r="M3477" s="86"/>
      <c r="P3477" s="87"/>
      <c r="Q3477" s="86"/>
      <c r="S3477" s="97"/>
      <c r="T3477" s="86"/>
      <c r="U3477" s="86"/>
    </row>
    <row r="3478" spans="2:21" s="84" customFormat="1" ht="15.75" customHeight="1">
      <c r="B3478" s="85"/>
      <c r="M3478" s="86"/>
      <c r="P3478" s="87"/>
      <c r="Q3478" s="86"/>
      <c r="S3478" s="97"/>
      <c r="T3478" s="86"/>
      <c r="U3478" s="86"/>
    </row>
    <row r="3479" spans="2:21" s="84" customFormat="1" ht="15.75" customHeight="1">
      <c r="B3479" s="85"/>
      <c r="M3479" s="86"/>
      <c r="P3479" s="87"/>
      <c r="Q3479" s="86"/>
      <c r="S3479" s="97"/>
      <c r="T3479" s="86"/>
      <c r="U3479" s="86"/>
    </row>
    <row r="3480" spans="2:21" s="84" customFormat="1" ht="15.75" customHeight="1">
      <c r="B3480" s="85"/>
      <c r="M3480" s="86"/>
      <c r="P3480" s="87"/>
      <c r="Q3480" s="86"/>
      <c r="S3480" s="97"/>
      <c r="T3480" s="86"/>
      <c r="U3480" s="86"/>
    </row>
    <row r="3481" spans="2:21" s="84" customFormat="1" ht="15.75" customHeight="1">
      <c r="B3481" s="85"/>
      <c r="M3481" s="86"/>
      <c r="P3481" s="87"/>
      <c r="Q3481" s="86"/>
      <c r="S3481" s="97"/>
      <c r="T3481" s="86"/>
      <c r="U3481" s="86"/>
    </row>
    <row r="3482" spans="2:21" s="84" customFormat="1" ht="15.75" customHeight="1">
      <c r="B3482" s="85"/>
      <c r="M3482" s="86"/>
      <c r="P3482" s="87"/>
      <c r="Q3482" s="86"/>
      <c r="S3482" s="97"/>
      <c r="T3482" s="86"/>
      <c r="U3482" s="86"/>
    </row>
    <row r="3483" spans="2:21" s="84" customFormat="1" ht="15.75" customHeight="1">
      <c r="B3483" s="85"/>
      <c r="M3483" s="86"/>
      <c r="P3483" s="87"/>
      <c r="Q3483" s="86"/>
      <c r="S3483" s="97"/>
      <c r="T3483" s="86"/>
      <c r="U3483" s="86"/>
    </row>
    <row r="3484" spans="2:21" s="84" customFormat="1" ht="15.75" customHeight="1">
      <c r="B3484" s="85"/>
      <c r="M3484" s="86"/>
      <c r="P3484" s="87"/>
      <c r="Q3484" s="86"/>
      <c r="S3484" s="97"/>
      <c r="T3484" s="86"/>
      <c r="U3484" s="86"/>
    </row>
    <row r="3485" spans="2:21" s="84" customFormat="1" ht="15.75" customHeight="1">
      <c r="B3485" s="85"/>
      <c r="M3485" s="86"/>
      <c r="P3485" s="87"/>
      <c r="Q3485" s="86"/>
      <c r="S3485" s="97"/>
      <c r="T3485" s="86"/>
      <c r="U3485" s="86"/>
    </row>
    <row r="3486" spans="2:21" s="84" customFormat="1" ht="15.75" customHeight="1">
      <c r="B3486" s="85"/>
      <c r="M3486" s="86"/>
      <c r="P3486" s="87"/>
      <c r="Q3486" s="86"/>
      <c r="S3486" s="97"/>
      <c r="T3486" s="86"/>
      <c r="U3486" s="86"/>
    </row>
    <row r="3487" spans="2:21" s="84" customFormat="1" ht="15.75" customHeight="1">
      <c r="B3487" s="85"/>
      <c r="M3487" s="86"/>
      <c r="P3487" s="87"/>
      <c r="Q3487" s="86"/>
      <c r="S3487" s="97"/>
      <c r="T3487" s="86"/>
      <c r="U3487" s="86"/>
    </row>
    <row r="3488" spans="2:21" s="84" customFormat="1" ht="15.75" customHeight="1">
      <c r="B3488" s="85"/>
      <c r="M3488" s="86"/>
      <c r="P3488" s="87"/>
      <c r="Q3488" s="86"/>
      <c r="S3488" s="97"/>
      <c r="T3488" s="86"/>
      <c r="U3488" s="86"/>
    </row>
    <row r="3489" spans="2:21" s="84" customFormat="1" ht="15.75" customHeight="1">
      <c r="B3489" s="85"/>
      <c r="M3489" s="86"/>
      <c r="P3489" s="87"/>
      <c r="Q3489" s="86"/>
      <c r="S3489" s="97"/>
      <c r="T3489" s="86"/>
      <c r="U3489" s="86"/>
    </row>
    <row r="3490" spans="2:21" s="84" customFormat="1" ht="15.75" customHeight="1">
      <c r="B3490" s="85"/>
      <c r="M3490" s="86"/>
      <c r="P3490" s="87"/>
      <c r="Q3490" s="86"/>
      <c r="S3490" s="97"/>
      <c r="T3490" s="86"/>
      <c r="U3490" s="86"/>
    </row>
    <row r="3491" spans="2:21" s="84" customFormat="1" ht="15.75" customHeight="1">
      <c r="B3491" s="85"/>
      <c r="M3491" s="86"/>
      <c r="P3491" s="87"/>
      <c r="Q3491" s="86"/>
      <c r="S3491" s="97"/>
      <c r="T3491" s="86"/>
      <c r="U3491" s="86"/>
    </row>
    <row r="3492" spans="2:21" s="84" customFormat="1" ht="15.75" customHeight="1">
      <c r="B3492" s="85"/>
      <c r="M3492" s="86"/>
      <c r="P3492" s="87"/>
      <c r="Q3492" s="86"/>
      <c r="S3492" s="97"/>
      <c r="T3492" s="86"/>
      <c r="U3492" s="86"/>
    </row>
    <row r="3493" spans="2:21" s="84" customFormat="1" ht="15.75" customHeight="1">
      <c r="B3493" s="85"/>
      <c r="M3493" s="86"/>
      <c r="P3493" s="87"/>
      <c r="Q3493" s="86"/>
      <c r="S3493" s="97"/>
      <c r="T3493" s="86"/>
      <c r="U3493" s="86"/>
    </row>
    <row r="3494" spans="2:21" s="84" customFormat="1" ht="15.75" customHeight="1">
      <c r="B3494" s="85"/>
      <c r="M3494" s="86"/>
      <c r="P3494" s="87"/>
      <c r="Q3494" s="86"/>
      <c r="S3494" s="97"/>
      <c r="T3494" s="86"/>
      <c r="U3494" s="86"/>
    </row>
    <row r="3495" spans="2:21" s="84" customFormat="1" ht="15.75" customHeight="1">
      <c r="B3495" s="85"/>
      <c r="M3495" s="86"/>
      <c r="P3495" s="87"/>
      <c r="Q3495" s="86"/>
      <c r="S3495" s="97"/>
      <c r="T3495" s="86"/>
      <c r="U3495" s="86"/>
    </row>
    <row r="3496" spans="2:21" s="84" customFormat="1" ht="15.75" customHeight="1">
      <c r="B3496" s="85"/>
      <c r="M3496" s="86"/>
      <c r="P3496" s="87"/>
      <c r="Q3496" s="86"/>
      <c r="S3496" s="97"/>
      <c r="T3496" s="86"/>
      <c r="U3496" s="86"/>
    </row>
    <row r="3497" spans="2:21" s="84" customFormat="1" ht="15.75" customHeight="1">
      <c r="B3497" s="85"/>
      <c r="M3497" s="86"/>
      <c r="P3497" s="87"/>
      <c r="Q3497" s="86"/>
      <c r="S3497" s="97"/>
      <c r="T3497" s="86"/>
      <c r="U3497" s="86"/>
    </row>
    <row r="3498" spans="2:21" s="84" customFormat="1" ht="15.75" customHeight="1">
      <c r="B3498" s="85"/>
      <c r="M3498" s="86"/>
      <c r="P3498" s="87"/>
      <c r="Q3498" s="86"/>
      <c r="S3498" s="97"/>
      <c r="T3498" s="86"/>
      <c r="U3498" s="86"/>
    </row>
    <row r="3499" spans="2:21" s="84" customFormat="1" ht="15.75" customHeight="1">
      <c r="B3499" s="85"/>
      <c r="M3499" s="86"/>
      <c r="P3499" s="87"/>
      <c r="Q3499" s="86"/>
      <c r="S3499" s="97"/>
      <c r="T3499" s="86"/>
      <c r="U3499" s="86"/>
    </row>
    <row r="3500" spans="2:21" s="84" customFormat="1" ht="15.75" customHeight="1">
      <c r="B3500" s="85"/>
      <c r="M3500" s="86"/>
      <c r="P3500" s="87"/>
      <c r="Q3500" s="86"/>
      <c r="S3500" s="97"/>
      <c r="T3500" s="86"/>
      <c r="U3500" s="86"/>
    </row>
    <row r="3501" spans="2:21" s="84" customFormat="1" ht="15.75" customHeight="1">
      <c r="B3501" s="85"/>
      <c r="M3501" s="86"/>
      <c r="P3501" s="87"/>
      <c r="Q3501" s="86"/>
      <c r="S3501" s="97"/>
      <c r="T3501" s="86"/>
      <c r="U3501" s="86"/>
    </row>
    <row r="3502" spans="2:21" s="84" customFormat="1" ht="15.75" customHeight="1">
      <c r="B3502" s="85"/>
      <c r="M3502" s="86"/>
      <c r="P3502" s="87"/>
      <c r="Q3502" s="86"/>
      <c r="S3502" s="97"/>
      <c r="T3502" s="86"/>
      <c r="U3502" s="86"/>
    </row>
    <row r="3503" spans="2:21" s="84" customFormat="1" ht="15.75" customHeight="1">
      <c r="B3503" s="85"/>
      <c r="M3503" s="86"/>
      <c r="P3503" s="87"/>
      <c r="Q3503" s="86"/>
      <c r="S3503" s="97"/>
      <c r="T3503" s="86"/>
      <c r="U3503" s="86"/>
    </row>
    <row r="3504" spans="2:21" s="84" customFormat="1" ht="15.75" customHeight="1">
      <c r="B3504" s="85"/>
      <c r="M3504" s="86"/>
      <c r="P3504" s="87"/>
      <c r="Q3504" s="86"/>
      <c r="S3504" s="97"/>
      <c r="T3504" s="86"/>
      <c r="U3504" s="86"/>
    </row>
    <row r="3505" spans="2:21" s="84" customFormat="1" ht="15.75" customHeight="1">
      <c r="B3505" s="85"/>
      <c r="M3505" s="86"/>
      <c r="P3505" s="87"/>
      <c r="Q3505" s="86"/>
      <c r="S3505" s="97"/>
      <c r="T3505" s="86"/>
      <c r="U3505" s="86"/>
    </row>
    <row r="3506" spans="2:21" s="84" customFormat="1" ht="15.75" customHeight="1">
      <c r="B3506" s="85"/>
      <c r="M3506" s="86"/>
      <c r="P3506" s="87"/>
      <c r="Q3506" s="86"/>
      <c r="S3506" s="97"/>
      <c r="T3506" s="86"/>
      <c r="U3506" s="86"/>
    </row>
    <row r="3507" spans="2:21" s="84" customFormat="1" ht="15.75" customHeight="1">
      <c r="B3507" s="85"/>
      <c r="M3507" s="86"/>
      <c r="P3507" s="87"/>
      <c r="Q3507" s="86"/>
      <c r="S3507" s="97"/>
      <c r="T3507" s="86"/>
      <c r="U3507" s="86"/>
    </row>
    <row r="3508" spans="2:21" s="84" customFormat="1" ht="15.75" customHeight="1">
      <c r="B3508" s="85"/>
      <c r="M3508" s="86"/>
      <c r="P3508" s="87"/>
      <c r="Q3508" s="86"/>
      <c r="S3508" s="97"/>
      <c r="T3508" s="86"/>
      <c r="U3508" s="86"/>
    </row>
    <row r="3509" spans="2:21" s="84" customFormat="1" ht="15.75" customHeight="1">
      <c r="B3509" s="85"/>
      <c r="M3509" s="86"/>
      <c r="P3509" s="87"/>
      <c r="Q3509" s="86"/>
      <c r="S3509" s="97"/>
      <c r="T3509" s="86"/>
      <c r="U3509" s="86"/>
    </row>
    <row r="3510" spans="2:21" s="84" customFormat="1" ht="15.75" customHeight="1">
      <c r="B3510" s="85"/>
      <c r="M3510" s="86"/>
      <c r="P3510" s="87"/>
      <c r="Q3510" s="86"/>
      <c r="S3510" s="97"/>
      <c r="T3510" s="86"/>
      <c r="U3510" s="86"/>
    </row>
    <row r="3511" spans="2:21" s="84" customFormat="1" ht="15.75" customHeight="1">
      <c r="B3511" s="85"/>
      <c r="M3511" s="86"/>
      <c r="P3511" s="87"/>
      <c r="Q3511" s="86"/>
      <c r="S3511" s="97"/>
      <c r="T3511" s="86"/>
      <c r="U3511" s="86"/>
    </row>
    <row r="3512" spans="2:21" s="84" customFormat="1" ht="15.75" customHeight="1">
      <c r="B3512" s="85"/>
      <c r="M3512" s="86"/>
      <c r="P3512" s="87"/>
      <c r="Q3512" s="86"/>
      <c r="S3512" s="97"/>
      <c r="T3512" s="86"/>
      <c r="U3512" s="86"/>
    </row>
    <row r="3513" spans="2:21" s="84" customFormat="1" ht="15.75" customHeight="1">
      <c r="B3513" s="85"/>
      <c r="M3513" s="86"/>
      <c r="P3513" s="87"/>
      <c r="Q3513" s="86"/>
      <c r="S3513" s="97"/>
      <c r="T3513" s="86"/>
      <c r="U3513" s="86"/>
    </row>
    <row r="3514" spans="2:21" s="84" customFormat="1" ht="15.75" customHeight="1">
      <c r="B3514" s="85"/>
      <c r="M3514" s="86"/>
      <c r="P3514" s="87"/>
      <c r="Q3514" s="86"/>
      <c r="S3514" s="97"/>
      <c r="T3514" s="86"/>
      <c r="U3514" s="86"/>
    </row>
    <row r="3515" spans="2:21" s="84" customFormat="1" ht="15.75" customHeight="1">
      <c r="B3515" s="85"/>
      <c r="M3515" s="86"/>
      <c r="P3515" s="87"/>
      <c r="Q3515" s="86"/>
      <c r="S3515" s="97"/>
      <c r="T3515" s="86"/>
      <c r="U3515" s="86"/>
    </row>
    <row r="3516" spans="2:21" s="84" customFormat="1" ht="15.75" customHeight="1">
      <c r="B3516" s="85"/>
      <c r="M3516" s="86"/>
      <c r="P3516" s="87"/>
      <c r="Q3516" s="86"/>
      <c r="S3516" s="97"/>
      <c r="T3516" s="86"/>
      <c r="U3516" s="86"/>
    </row>
    <row r="3517" spans="2:21" s="84" customFormat="1" ht="15.75" customHeight="1">
      <c r="B3517" s="85"/>
      <c r="M3517" s="86"/>
      <c r="P3517" s="87"/>
      <c r="Q3517" s="86"/>
      <c r="S3517" s="97"/>
      <c r="T3517" s="86"/>
      <c r="U3517" s="86"/>
    </row>
    <row r="3518" spans="2:21" s="84" customFormat="1" ht="15.75" customHeight="1">
      <c r="B3518" s="85"/>
      <c r="M3518" s="86"/>
      <c r="P3518" s="87"/>
      <c r="Q3518" s="86"/>
      <c r="S3518" s="97"/>
      <c r="T3518" s="86"/>
      <c r="U3518" s="86"/>
    </row>
    <row r="3519" spans="2:21" s="84" customFormat="1" ht="15.75" customHeight="1">
      <c r="B3519" s="85"/>
      <c r="M3519" s="86"/>
      <c r="P3519" s="87"/>
      <c r="Q3519" s="86"/>
      <c r="S3519" s="97"/>
      <c r="T3519" s="86"/>
      <c r="U3519" s="86"/>
    </row>
    <row r="3520" spans="2:21" s="84" customFormat="1" ht="15.75" customHeight="1">
      <c r="B3520" s="85"/>
      <c r="M3520" s="86"/>
      <c r="P3520" s="87"/>
      <c r="Q3520" s="86"/>
      <c r="S3520" s="97"/>
      <c r="T3520" s="86"/>
      <c r="U3520" s="86"/>
    </row>
    <row r="3521" spans="2:21" s="84" customFormat="1" ht="15.75" customHeight="1">
      <c r="B3521" s="85"/>
      <c r="M3521" s="86"/>
      <c r="P3521" s="87"/>
      <c r="Q3521" s="86"/>
      <c r="S3521" s="97"/>
      <c r="T3521" s="86"/>
      <c r="U3521" s="86"/>
    </row>
    <row r="3522" spans="2:21" s="84" customFormat="1" ht="15.75" customHeight="1">
      <c r="B3522" s="85"/>
      <c r="M3522" s="86"/>
      <c r="P3522" s="87"/>
      <c r="Q3522" s="86"/>
      <c r="S3522" s="97"/>
      <c r="T3522" s="86"/>
      <c r="U3522" s="86"/>
    </row>
    <row r="3523" spans="2:21" s="84" customFormat="1" ht="15.75" customHeight="1">
      <c r="B3523" s="85"/>
      <c r="M3523" s="86"/>
      <c r="P3523" s="87"/>
      <c r="Q3523" s="86"/>
      <c r="S3523" s="97"/>
      <c r="T3523" s="86"/>
      <c r="U3523" s="86"/>
    </row>
    <row r="3524" spans="2:21" s="84" customFormat="1" ht="15.75" customHeight="1">
      <c r="B3524" s="85"/>
      <c r="M3524" s="86"/>
      <c r="P3524" s="87"/>
      <c r="Q3524" s="86"/>
      <c r="S3524" s="97"/>
      <c r="T3524" s="86"/>
      <c r="U3524" s="86"/>
    </row>
    <row r="3525" spans="2:21" s="84" customFormat="1" ht="15.75" customHeight="1">
      <c r="B3525" s="85"/>
      <c r="M3525" s="86"/>
      <c r="P3525" s="87"/>
      <c r="Q3525" s="86"/>
      <c r="S3525" s="97"/>
      <c r="T3525" s="86"/>
      <c r="U3525" s="86"/>
    </row>
    <row r="3526" spans="2:21" s="84" customFormat="1" ht="15.75" customHeight="1">
      <c r="B3526" s="85"/>
      <c r="M3526" s="86"/>
      <c r="P3526" s="87"/>
      <c r="Q3526" s="86"/>
      <c r="S3526" s="97"/>
      <c r="T3526" s="86"/>
      <c r="U3526" s="86"/>
    </row>
    <row r="3527" spans="2:21" s="84" customFormat="1" ht="15.75" customHeight="1">
      <c r="B3527" s="85"/>
      <c r="M3527" s="86"/>
      <c r="P3527" s="87"/>
      <c r="Q3527" s="86"/>
      <c r="S3527" s="97"/>
      <c r="T3527" s="86"/>
      <c r="U3527" s="86"/>
    </row>
    <row r="3528" spans="2:21" s="84" customFormat="1" ht="15.75" customHeight="1">
      <c r="B3528" s="85"/>
      <c r="M3528" s="86"/>
      <c r="P3528" s="87"/>
      <c r="Q3528" s="86"/>
      <c r="S3528" s="97"/>
      <c r="T3528" s="86"/>
      <c r="U3528" s="86"/>
    </row>
    <row r="3529" spans="2:21" s="84" customFormat="1" ht="15.75" customHeight="1">
      <c r="B3529" s="85"/>
      <c r="M3529" s="86"/>
      <c r="P3529" s="87"/>
      <c r="Q3529" s="86"/>
      <c r="S3529" s="97"/>
      <c r="T3529" s="86"/>
      <c r="U3529" s="86"/>
    </row>
    <row r="3530" spans="2:21" s="84" customFormat="1" ht="15.75" customHeight="1">
      <c r="B3530" s="85"/>
      <c r="M3530" s="86"/>
      <c r="P3530" s="87"/>
      <c r="Q3530" s="86"/>
      <c r="S3530" s="97"/>
      <c r="T3530" s="86"/>
      <c r="U3530" s="86"/>
    </row>
    <row r="3531" spans="2:21" s="84" customFormat="1" ht="15.75" customHeight="1">
      <c r="B3531" s="85"/>
      <c r="M3531" s="86"/>
      <c r="P3531" s="87"/>
      <c r="Q3531" s="86"/>
      <c r="S3531" s="97"/>
      <c r="T3531" s="86"/>
      <c r="U3531" s="86"/>
    </row>
    <row r="3532" spans="2:21" s="84" customFormat="1" ht="15.75" customHeight="1">
      <c r="B3532" s="85"/>
      <c r="M3532" s="86"/>
      <c r="P3532" s="87"/>
      <c r="Q3532" s="86"/>
      <c r="S3532" s="97"/>
      <c r="T3532" s="86"/>
      <c r="U3532" s="86"/>
    </row>
    <row r="3533" spans="2:21" s="84" customFormat="1" ht="15.75" customHeight="1">
      <c r="B3533" s="85"/>
      <c r="M3533" s="86"/>
      <c r="P3533" s="87"/>
      <c r="Q3533" s="86"/>
      <c r="S3533" s="97"/>
      <c r="T3533" s="86"/>
      <c r="U3533" s="86"/>
    </row>
    <row r="3534" spans="2:21" s="84" customFormat="1" ht="15.75" customHeight="1">
      <c r="B3534" s="85"/>
      <c r="M3534" s="86"/>
      <c r="P3534" s="87"/>
      <c r="Q3534" s="86"/>
      <c r="S3534" s="97"/>
      <c r="T3534" s="86"/>
      <c r="U3534" s="86"/>
    </row>
    <row r="3535" spans="2:21" s="84" customFormat="1" ht="15.75" customHeight="1">
      <c r="B3535" s="85"/>
      <c r="M3535" s="86"/>
      <c r="P3535" s="87"/>
      <c r="Q3535" s="86"/>
      <c r="S3535" s="97"/>
      <c r="T3535" s="86"/>
      <c r="U3535" s="86"/>
    </row>
    <row r="3536" spans="2:21" s="84" customFormat="1" ht="15.75" customHeight="1">
      <c r="B3536" s="85"/>
      <c r="M3536" s="86"/>
      <c r="P3536" s="87"/>
      <c r="Q3536" s="86"/>
      <c r="S3536" s="97"/>
      <c r="T3536" s="86"/>
      <c r="U3536" s="86"/>
    </row>
    <row r="3537" spans="2:21" s="84" customFormat="1" ht="15.75" customHeight="1">
      <c r="B3537" s="85"/>
      <c r="M3537" s="86"/>
      <c r="P3537" s="87"/>
      <c r="Q3537" s="86"/>
      <c r="S3537" s="97"/>
      <c r="T3537" s="86"/>
      <c r="U3537" s="86"/>
    </row>
    <row r="3538" spans="2:21" s="84" customFormat="1" ht="15.75" customHeight="1">
      <c r="B3538" s="85"/>
      <c r="M3538" s="86"/>
      <c r="P3538" s="87"/>
      <c r="Q3538" s="86"/>
      <c r="S3538" s="97"/>
      <c r="T3538" s="86"/>
      <c r="U3538" s="86"/>
    </row>
    <row r="3539" spans="2:21" s="84" customFormat="1" ht="15.75" customHeight="1">
      <c r="B3539" s="85"/>
      <c r="M3539" s="86"/>
      <c r="P3539" s="87"/>
      <c r="Q3539" s="86"/>
      <c r="S3539" s="97"/>
      <c r="T3539" s="86"/>
      <c r="U3539" s="86"/>
    </row>
    <row r="3540" spans="2:21" s="84" customFormat="1" ht="15.75" customHeight="1">
      <c r="B3540" s="85"/>
      <c r="M3540" s="86"/>
      <c r="P3540" s="87"/>
      <c r="Q3540" s="86"/>
      <c r="S3540" s="97"/>
      <c r="T3540" s="86"/>
      <c r="U3540" s="86"/>
    </row>
    <row r="3541" spans="2:21" s="84" customFormat="1" ht="15.75" customHeight="1">
      <c r="B3541" s="85"/>
      <c r="M3541" s="86"/>
      <c r="P3541" s="87"/>
      <c r="Q3541" s="86"/>
      <c r="S3541" s="97"/>
      <c r="T3541" s="86"/>
      <c r="U3541" s="86"/>
    </row>
    <row r="3542" spans="2:21" s="84" customFormat="1" ht="15.75" customHeight="1">
      <c r="B3542" s="85"/>
      <c r="M3542" s="86"/>
      <c r="P3542" s="87"/>
      <c r="Q3542" s="86"/>
      <c r="S3542" s="97"/>
      <c r="T3542" s="86"/>
      <c r="U3542" s="86"/>
    </row>
    <row r="3543" spans="2:21" s="84" customFormat="1" ht="15.75" customHeight="1">
      <c r="B3543" s="85"/>
      <c r="M3543" s="86"/>
      <c r="P3543" s="87"/>
      <c r="Q3543" s="86"/>
      <c r="S3543" s="97"/>
      <c r="T3543" s="86"/>
      <c r="U3543" s="86"/>
    </row>
    <row r="3544" spans="2:21" s="84" customFormat="1" ht="15.75" customHeight="1">
      <c r="B3544" s="85"/>
      <c r="M3544" s="86"/>
      <c r="P3544" s="87"/>
      <c r="Q3544" s="86"/>
      <c r="S3544" s="97"/>
      <c r="T3544" s="86"/>
      <c r="U3544" s="86"/>
    </row>
    <row r="3545" spans="2:21" s="84" customFormat="1" ht="15.75" customHeight="1">
      <c r="B3545" s="85"/>
      <c r="M3545" s="86"/>
      <c r="P3545" s="87"/>
      <c r="Q3545" s="86"/>
      <c r="S3545" s="97"/>
      <c r="T3545" s="86"/>
      <c r="U3545" s="86"/>
    </row>
    <row r="3546" spans="2:21" s="84" customFormat="1" ht="15.75" customHeight="1">
      <c r="B3546" s="85"/>
      <c r="M3546" s="86"/>
      <c r="P3546" s="87"/>
      <c r="Q3546" s="86"/>
      <c r="S3546" s="97"/>
      <c r="T3546" s="86"/>
      <c r="U3546" s="86"/>
    </row>
    <row r="3547" spans="2:21" s="84" customFormat="1" ht="15.75" customHeight="1">
      <c r="B3547" s="85"/>
      <c r="M3547" s="86"/>
      <c r="P3547" s="87"/>
      <c r="Q3547" s="86"/>
      <c r="S3547" s="97"/>
      <c r="T3547" s="86"/>
      <c r="U3547" s="86"/>
    </row>
    <row r="3548" spans="2:21" s="84" customFormat="1" ht="15.75" customHeight="1">
      <c r="B3548" s="85"/>
      <c r="M3548" s="86"/>
      <c r="P3548" s="87"/>
      <c r="Q3548" s="86"/>
      <c r="S3548" s="97"/>
      <c r="T3548" s="86"/>
      <c r="U3548" s="86"/>
    </row>
    <row r="3549" spans="2:21" s="84" customFormat="1" ht="15.75" customHeight="1">
      <c r="B3549" s="85"/>
      <c r="M3549" s="86"/>
      <c r="P3549" s="87"/>
      <c r="Q3549" s="86"/>
      <c r="S3549" s="97"/>
      <c r="T3549" s="86"/>
      <c r="U3549" s="86"/>
    </row>
    <row r="3550" spans="2:21" s="84" customFormat="1" ht="15.75" customHeight="1">
      <c r="B3550" s="85"/>
      <c r="M3550" s="86"/>
      <c r="P3550" s="87"/>
      <c r="Q3550" s="86"/>
      <c r="S3550" s="97"/>
      <c r="T3550" s="86"/>
      <c r="U3550" s="86"/>
    </row>
    <row r="3551" spans="2:21" s="84" customFormat="1" ht="15.75" customHeight="1">
      <c r="B3551" s="85"/>
      <c r="M3551" s="86"/>
      <c r="P3551" s="87"/>
      <c r="Q3551" s="86"/>
      <c r="S3551" s="97"/>
      <c r="T3551" s="86"/>
      <c r="U3551" s="86"/>
    </row>
    <row r="3552" spans="2:21" s="84" customFormat="1" ht="15.75" customHeight="1">
      <c r="B3552" s="85"/>
      <c r="M3552" s="86"/>
      <c r="P3552" s="87"/>
      <c r="Q3552" s="86"/>
      <c r="S3552" s="97"/>
      <c r="T3552" s="86"/>
      <c r="U3552" s="86"/>
    </row>
    <row r="3553" spans="2:21" s="84" customFormat="1" ht="15.75" customHeight="1">
      <c r="B3553" s="85"/>
      <c r="M3553" s="86"/>
      <c r="P3553" s="87"/>
      <c r="Q3553" s="86"/>
      <c r="S3553" s="97"/>
      <c r="T3553" s="86"/>
      <c r="U3553" s="86"/>
    </row>
    <row r="3554" spans="2:21" s="84" customFormat="1" ht="15.75" customHeight="1">
      <c r="B3554" s="85"/>
      <c r="M3554" s="86"/>
      <c r="P3554" s="87"/>
      <c r="Q3554" s="86"/>
      <c r="S3554" s="97"/>
      <c r="T3554" s="86"/>
      <c r="U3554" s="86"/>
    </row>
    <row r="3555" spans="2:21" s="84" customFormat="1" ht="15.75" customHeight="1">
      <c r="B3555" s="85"/>
      <c r="M3555" s="86"/>
      <c r="P3555" s="87"/>
      <c r="Q3555" s="86"/>
      <c r="S3555" s="97"/>
      <c r="T3555" s="86"/>
      <c r="U3555" s="86"/>
    </row>
    <row r="3556" spans="2:21" s="84" customFormat="1" ht="15.75" customHeight="1">
      <c r="B3556" s="85"/>
      <c r="M3556" s="86"/>
      <c r="P3556" s="87"/>
      <c r="Q3556" s="86"/>
      <c r="S3556" s="97"/>
      <c r="T3556" s="86"/>
      <c r="U3556" s="86"/>
    </row>
    <row r="3557" spans="2:21" s="84" customFormat="1" ht="15.75" customHeight="1">
      <c r="B3557" s="85"/>
      <c r="M3557" s="86"/>
      <c r="P3557" s="87"/>
      <c r="Q3557" s="86"/>
      <c r="S3557" s="97"/>
      <c r="T3557" s="86"/>
      <c r="U3557" s="86"/>
    </row>
    <row r="3558" spans="2:21" s="84" customFormat="1" ht="15.75" customHeight="1">
      <c r="B3558" s="85"/>
      <c r="M3558" s="86"/>
      <c r="P3558" s="87"/>
      <c r="Q3558" s="86"/>
      <c r="S3558" s="97"/>
      <c r="T3558" s="86"/>
      <c r="U3558" s="86"/>
    </row>
    <row r="3559" spans="2:21" s="84" customFormat="1" ht="15.75" customHeight="1">
      <c r="B3559" s="85"/>
      <c r="M3559" s="86"/>
      <c r="P3559" s="87"/>
      <c r="Q3559" s="86"/>
      <c r="S3559" s="97"/>
      <c r="T3559" s="86"/>
      <c r="U3559" s="86"/>
    </row>
    <row r="3560" spans="2:21" s="84" customFormat="1" ht="15.75" customHeight="1">
      <c r="B3560" s="85"/>
      <c r="M3560" s="86"/>
      <c r="P3560" s="87"/>
      <c r="Q3560" s="86"/>
      <c r="S3560" s="97"/>
      <c r="T3560" s="86"/>
      <c r="U3560" s="86"/>
    </row>
    <row r="3561" spans="2:21" s="84" customFormat="1" ht="15.75" customHeight="1">
      <c r="B3561" s="85"/>
      <c r="M3561" s="86"/>
      <c r="P3561" s="87"/>
      <c r="Q3561" s="86"/>
      <c r="S3561" s="97"/>
      <c r="T3561" s="86"/>
      <c r="U3561" s="86"/>
    </row>
    <row r="3562" spans="2:21" s="84" customFormat="1" ht="15.75" customHeight="1">
      <c r="B3562" s="85"/>
      <c r="M3562" s="86"/>
      <c r="P3562" s="87"/>
      <c r="Q3562" s="86"/>
      <c r="S3562" s="97"/>
      <c r="T3562" s="86"/>
      <c r="U3562" s="86"/>
    </row>
    <row r="3563" spans="2:21" s="84" customFormat="1" ht="15.75" customHeight="1">
      <c r="B3563" s="85"/>
      <c r="M3563" s="86"/>
      <c r="P3563" s="87"/>
      <c r="Q3563" s="86"/>
      <c r="S3563" s="97"/>
      <c r="T3563" s="86"/>
      <c r="U3563" s="86"/>
    </row>
    <row r="3564" spans="2:21" s="84" customFormat="1" ht="15.75" customHeight="1">
      <c r="B3564" s="85"/>
      <c r="M3564" s="86"/>
      <c r="P3564" s="87"/>
      <c r="Q3564" s="86"/>
      <c r="S3564" s="97"/>
      <c r="T3564" s="86"/>
      <c r="U3564" s="86"/>
    </row>
    <row r="3565" spans="2:21" s="84" customFormat="1" ht="15.75" customHeight="1">
      <c r="B3565" s="85"/>
      <c r="M3565" s="86"/>
      <c r="P3565" s="87"/>
      <c r="Q3565" s="86"/>
      <c r="S3565" s="97"/>
      <c r="T3565" s="86"/>
      <c r="U3565" s="86"/>
    </row>
    <row r="3566" spans="2:21" s="84" customFormat="1" ht="15.75" customHeight="1">
      <c r="B3566" s="85"/>
      <c r="M3566" s="86"/>
      <c r="P3566" s="87"/>
      <c r="Q3566" s="86"/>
      <c r="S3566" s="97"/>
      <c r="T3566" s="86"/>
      <c r="U3566" s="86"/>
    </row>
    <row r="3567" spans="2:21" s="84" customFormat="1" ht="15.75" customHeight="1">
      <c r="B3567" s="85"/>
      <c r="M3567" s="86"/>
      <c r="P3567" s="87"/>
      <c r="Q3567" s="86"/>
      <c r="S3567" s="97"/>
      <c r="T3567" s="86"/>
      <c r="U3567" s="86"/>
    </row>
    <row r="3568" spans="2:21" s="84" customFormat="1" ht="15.75" customHeight="1">
      <c r="B3568" s="85"/>
      <c r="M3568" s="86"/>
      <c r="P3568" s="87"/>
      <c r="Q3568" s="86"/>
      <c r="S3568" s="97"/>
      <c r="T3568" s="86"/>
      <c r="U3568" s="86"/>
    </row>
    <row r="3569" spans="2:21" s="84" customFormat="1" ht="15.75" customHeight="1">
      <c r="B3569" s="85"/>
      <c r="M3569" s="86"/>
      <c r="P3569" s="87"/>
      <c r="Q3569" s="86"/>
      <c r="S3569" s="97"/>
      <c r="T3569" s="86"/>
      <c r="U3569" s="86"/>
    </row>
    <row r="3570" spans="2:21" s="84" customFormat="1" ht="15.75" customHeight="1">
      <c r="B3570" s="85"/>
      <c r="M3570" s="86"/>
      <c r="P3570" s="87"/>
      <c r="Q3570" s="86"/>
      <c r="S3570" s="97"/>
      <c r="T3570" s="86"/>
      <c r="U3570" s="86"/>
    </row>
    <row r="3571" spans="2:21" s="84" customFormat="1" ht="15.75" customHeight="1">
      <c r="B3571" s="85"/>
      <c r="M3571" s="86"/>
      <c r="P3571" s="87"/>
      <c r="Q3571" s="86"/>
      <c r="S3571" s="97"/>
      <c r="T3571" s="86"/>
      <c r="U3571" s="86"/>
    </row>
    <row r="3572" spans="2:21" s="84" customFormat="1" ht="15.75" customHeight="1">
      <c r="B3572" s="85"/>
      <c r="M3572" s="86"/>
      <c r="P3572" s="87"/>
      <c r="Q3572" s="86"/>
      <c r="S3572" s="97"/>
      <c r="T3572" s="86"/>
      <c r="U3572" s="86"/>
    </row>
    <row r="3573" spans="2:21" s="84" customFormat="1" ht="15.75" customHeight="1">
      <c r="B3573" s="85"/>
      <c r="M3573" s="86"/>
      <c r="P3573" s="87"/>
      <c r="Q3573" s="86"/>
      <c r="S3573" s="97"/>
      <c r="T3573" s="86"/>
      <c r="U3573" s="86"/>
    </row>
    <row r="3574" spans="2:21" s="84" customFormat="1" ht="15.75" customHeight="1">
      <c r="B3574" s="85"/>
      <c r="M3574" s="86"/>
      <c r="P3574" s="87"/>
      <c r="Q3574" s="86"/>
      <c r="S3574" s="97"/>
      <c r="T3574" s="86"/>
      <c r="U3574" s="86"/>
    </row>
    <row r="3575" spans="2:21" s="84" customFormat="1" ht="15.75" customHeight="1">
      <c r="B3575" s="85"/>
      <c r="M3575" s="86"/>
      <c r="P3575" s="87"/>
      <c r="Q3575" s="86"/>
      <c r="S3575" s="97"/>
      <c r="T3575" s="86"/>
      <c r="U3575" s="86"/>
    </row>
    <row r="3576" spans="2:21" s="84" customFormat="1" ht="15.75" customHeight="1">
      <c r="B3576" s="85"/>
      <c r="M3576" s="86"/>
      <c r="P3576" s="87"/>
      <c r="Q3576" s="86"/>
      <c r="S3576" s="97"/>
      <c r="T3576" s="86"/>
      <c r="U3576" s="86"/>
    </row>
    <row r="3577" spans="2:21" s="84" customFormat="1" ht="15.75" customHeight="1">
      <c r="B3577" s="85"/>
      <c r="M3577" s="86"/>
      <c r="P3577" s="87"/>
      <c r="Q3577" s="86"/>
      <c r="S3577" s="97"/>
      <c r="T3577" s="86"/>
      <c r="U3577" s="86"/>
    </row>
    <row r="3578" spans="2:21" s="84" customFormat="1" ht="15.75" customHeight="1">
      <c r="B3578" s="85"/>
      <c r="M3578" s="86"/>
      <c r="P3578" s="87"/>
      <c r="Q3578" s="86"/>
      <c r="S3578" s="97"/>
      <c r="T3578" s="86"/>
      <c r="U3578" s="86"/>
    </row>
    <row r="3579" spans="2:21" s="84" customFormat="1" ht="15.75" customHeight="1">
      <c r="B3579" s="85"/>
      <c r="M3579" s="86"/>
      <c r="P3579" s="87"/>
      <c r="Q3579" s="86"/>
      <c r="S3579" s="97"/>
      <c r="T3579" s="86"/>
      <c r="U3579" s="86"/>
    </row>
    <row r="3580" spans="2:21" s="84" customFormat="1" ht="15.75" customHeight="1">
      <c r="B3580" s="85"/>
      <c r="M3580" s="86"/>
      <c r="P3580" s="87"/>
      <c r="Q3580" s="86"/>
      <c r="S3580" s="97"/>
      <c r="T3580" s="86"/>
      <c r="U3580" s="86"/>
    </row>
    <row r="3581" spans="2:21" s="84" customFormat="1" ht="15.75" customHeight="1">
      <c r="B3581" s="85"/>
      <c r="M3581" s="86"/>
      <c r="P3581" s="87"/>
      <c r="Q3581" s="86"/>
      <c r="S3581" s="97"/>
      <c r="T3581" s="86"/>
      <c r="U3581" s="86"/>
    </row>
    <row r="3582" spans="2:21" s="84" customFormat="1" ht="15.75" customHeight="1">
      <c r="B3582" s="85"/>
      <c r="M3582" s="86"/>
      <c r="P3582" s="87"/>
      <c r="Q3582" s="86"/>
      <c r="S3582" s="97"/>
      <c r="T3582" s="86"/>
      <c r="U3582" s="86"/>
    </row>
    <row r="3583" spans="2:21" s="84" customFormat="1" ht="15.75" customHeight="1">
      <c r="B3583" s="85"/>
      <c r="M3583" s="86"/>
      <c r="P3583" s="87"/>
      <c r="Q3583" s="86"/>
      <c r="S3583" s="97"/>
      <c r="T3583" s="86"/>
      <c r="U3583" s="86"/>
    </row>
    <row r="3584" spans="2:21" s="84" customFormat="1" ht="15.75" customHeight="1">
      <c r="B3584" s="85"/>
      <c r="M3584" s="86"/>
      <c r="P3584" s="87"/>
      <c r="Q3584" s="86"/>
      <c r="S3584" s="97"/>
      <c r="T3584" s="86"/>
      <c r="U3584" s="86"/>
    </row>
    <row r="3585" spans="2:21" s="84" customFormat="1" ht="15.75" customHeight="1">
      <c r="B3585" s="85"/>
      <c r="M3585" s="86"/>
      <c r="P3585" s="87"/>
      <c r="Q3585" s="86"/>
      <c r="S3585" s="97"/>
      <c r="T3585" s="86"/>
      <c r="U3585" s="86"/>
    </row>
    <row r="3586" spans="2:21" s="84" customFormat="1" ht="15.75" customHeight="1">
      <c r="B3586" s="85"/>
      <c r="M3586" s="86"/>
      <c r="P3586" s="87"/>
      <c r="Q3586" s="86"/>
      <c r="S3586" s="97"/>
      <c r="T3586" s="86"/>
      <c r="U3586" s="86"/>
    </row>
    <row r="3587" spans="2:21" s="84" customFormat="1" ht="15.75" customHeight="1">
      <c r="B3587" s="85"/>
      <c r="M3587" s="86"/>
      <c r="P3587" s="87"/>
      <c r="Q3587" s="86"/>
      <c r="S3587" s="97"/>
      <c r="T3587" s="86"/>
      <c r="U3587" s="86"/>
    </row>
    <row r="3588" spans="2:21" s="84" customFormat="1" ht="15.75" customHeight="1">
      <c r="B3588" s="85"/>
      <c r="M3588" s="86"/>
      <c r="P3588" s="87"/>
      <c r="Q3588" s="86"/>
      <c r="S3588" s="97"/>
      <c r="T3588" s="86"/>
      <c r="U3588" s="86"/>
    </row>
    <row r="3589" spans="2:21" s="84" customFormat="1" ht="15.75" customHeight="1">
      <c r="B3589" s="85"/>
      <c r="M3589" s="86"/>
      <c r="P3589" s="87"/>
      <c r="Q3589" s="86"/>
      <c r="S3589" s="97"/>
      <c r="T3589" s="86"/>
      <c r="U3589" s="86"/>
    </row>
    <row r="3590" spans="2:21" s="84" customFormat="1" ht="15.75" customHeight="1">
      <c r="B3590" s="85"/>
      <c r="M3590" s="86"/>
      <c r="P3590" s="87"/>
      <c r="Q3590" s="86"/>
      <c r="S3590" s="97"/>
      <c r="T3590" s="86"/>
      <c r="U3590" s="86"/>
    </row>
    <row r="3591" spans="2:21" s="84" customFormat="1" ht="15.75" customHeight="1">
      <c r="B3591" s="85"/>
      <c r="M3591" s="86"/>
      <c r="P3591" s="87"/>
      <c r="Q3591" s="86"/>
      <c r="S3591" s="97"/>
      <c r="T3591" s="86"/>
      <c r="U3591" s="86"/>
    </row>
    <row r="3592" spans="2:21" s="84" customFormat="1" ht="15.75" customHeight="1">
      <c r="B3592" s="85"/>
      <c r="M3592" s="86"/>
      <c r="P3592" s="87"/>
      <c r="Q3592" s="86"/>
      <c r="S3592" s="97"/>
      <c r="T3592" s="86"/>
      <c r="U3592" s="86"/>
    </row>
    <row r="3593" spans="2:21" s="84" customFormat="1" ht="15.75" customHeight="1">
      <c r="B3593" s="85"/>
      <c r="M3593" s="86"/>
      <c r="P3593" s="87"/>
      <c r="Q3593" s="86"/>
      <c r="S3593" s="97"/>
      <c r="T3593" s="86"/>
      <c r="U3593" s="86"/>
    </row>
    <row r="3594" spans="2:21" s="84" customFormat="1" ht="15.75" customHeight="1">
      <c r="B3594" s="85"/>
      <c r="M3594" s="86"/>
      <c r="P3594" s="87"/>
      <c r="Q3594" s="86"/>
      <c r="S3594" s="97"/>
      <c r="T3594" s="86"/>
      <c r="U3594" s="86"/>
    </row>
    <row r="3595" spans="2:21" s="84" customFormat="1" ht="15.75" customHeight="1">
      <c r="B3595" s="85"/>
      <c r="M3595" s="86"/>
      <c r="P3595" s="87"/>
      <c r="Q3595" s="86"/>
      <c r="S3595" s="97"/>
      <c r="T3595" s="86"/>
      <c r="U3595" s="86"/>
    </row>
    <row r="3596" spans="2:21" s="84" customFormat="1" ht="15.75" customHeight="1">
      <c r="B3596" s="85"/>
      <c r="M3596" s="86"/>
      <c r="P3596" s="87"/>
      <c r="Q3596" s="86"/>
      <c r="S3596" s="97"/>
      <c r="T3596" s="86"/>
      <c r="U3596" s="86"/>
    </row>
    <row r="3597" spans="2:21" s="84" customFormat="1" ht="15.75" customHeight="1">
      <c r="B3597" s="85"/>
      <c r="M3597" s="86"/>
      <c r="P3597" s="87"/>
      <c r="Q3597" s="86"/>
      <c r="S3597" s="97"/>
      <c r="T3597" s="86"/>
      <c r="U3597" s="86"/>
    </row>
    <row r="3598" spans="2:21" s="84" customFormat="1" ht="15.75" customHeight="1">
      <c r="B3598" s="85"/>
      <c r="M3598" s="86"/>
      <c r="P3598" s="87"/>
      <c r="Q3598" s="86"/>
      <c r="S3598" s="97"/>
      <c r="T3598" s="86"/>
      <c r="U3598" s="86"/>
    </row>
    <row r="3599" spans="2:21" s="84" customFormat="1" ht="15.75" customHeight="1">
      <c r="B3599" s="85"/>
      <c r="M3599" s="86"/>
      <c r="P3599" s="87"/>
      <c r="Q3599" s="86"/>
      <c r="S3599" s="97"/>
      <c r="T3599" s="86"/>
      <c r="U3599" s="86"/>
    </row>
    <row r="3600" spans="2:21" s="84" customFormat="1" ht="15.75" customHeight="1">
      <c r="B3600" s="85"/>
      <c r="M3600" s="86"/>
      <c r="P3600" s="87"/>
      <c r="Q3600" s="86"/>
      <c r="S3600" s="97"/>
      <c r="T3600" s="86"/>
      <c r="U3600" s="86"/>
    </row>
    <row r="3601" spans="2:21" s="84" customFormat="1" ht="15.75" customHeight="1">
      <c r="B3601" s="85"/>
      <c r="M3601" s="86"/>
      <c r="P3601" s="87"/>
      <c r="Q3601" s="86"/>
      <c r="S3601" s="97"/>
      <c r="T3601" s="86"/>
      <c r="U3601" s="86"/>
    </row>
    <row r="3602" spans="2:21" s="84" customFormat="1" ht="15.75" customHeight="1">
      <c r="B3602" s="85"/>
      <c r="M3602" s="86"/>
      <c r="P3602" s="87"/>
      <c r="Q3602" s="86"/>
      <c r="S3602" s="97"/>
      <c r="T3602" s="86"/>
      <c r="U3602" s="86"/>
    </row>
    <row r="3603" spans="2:21" s="84" customFormat="1" ht="15.75" customHeight="1">
      <c r="B3603" s="85"/>
      <c r="M3603" s="86"/>
      <c r="P3603" s="87"/>
      <c r="Q3603" s="86"/>
      <c r="S3603" s="97"/>
      <c r="T3603" s="86"/>
      <c r="U3603" s="86"/>
    </row>
    <row r="3604" spans="2:21" s="84" customFormat="1" ht="15.75" customHeight="1">
      <c r="B3604" s="85"/>
      <c r="M3604" s="86"/>
      <c r="P3604" s="87"/>
      <c r="Q3604" s="86"/>
      <c r="S3604" s="97"/>
      <c r="T3604" s="86"/>
      <c r="U3604" s="86"/>
    </row>
    <row r="3605" spans="2:21" s="84" customFormat="1" ht="15.75" customHeight="1">
      <c r="B3605" s="85"/>
      <c r="M3605" s="86"/>
      <c r="P3605" s="87"/>
      <c r="Q3605" s="86"/>
      <c r="S3605" s="97"/>
      <c r="T3605" s="86"/>
      <c r="U3605" s="86"/>
    </row>
    <row r="3606" spans="2:21" s="84" customFormat="1" ht="15.75" customHeight="1">
      <c r="B3606" s="85"/>
      <c r="M3606" s="86"/>
      <c r="P3606" s="87"/>
      <c r="Q3606" s="86"/>
      <c r="S3606" s="97"/>
      <c r="T3606" s="86"/>
      <c r="U3606" s="86"/>
    </row>
    <row r="3607" spans="2:21" s="84" customFormat="1" ht="15.75" customHeight="1">
      <c r="B3607" s="85"/>
      <c r="M3607" s="86"/>
      <c r="P3607" s="87"/>
      <c r="Q3607" s="86"/>
      <c r="S3607" s="97"/>
      <c r="T3607" s="86"/>
      <c r="U3607" s="86"/>
    </row>
    <row r="3608" spans="2:21" s="84" customFormat="1" ht="15.75" customHeight="1">
      <c r="B3608" s="85"/>
      <c r="M3608" s="86"/>
      <c r="P3608" s="87"/>
      <c r="Q3608" s="86"/>
      <c r="S3608" s="97"/>
      <c r="T3608" s="86"/>
      <c r="U3608" s="86"/>
    </row>
    <row r="3609" spans="2:21" s="84" customFormat="1" ht="15.75" customHeight="1">
      <c r="B3609" s="85"/>
      <c r="M3609" s="86"/>
      <c r="P3609" s="87"/>
      <c r="Q3609" s="86"/>
      <c r="S3609" s="97"/>
      <c r="T3609" s="86"/>
      <c r="U3609" s="86"/>
    </row>
    <row r="3610" spans="2:21" s="84" customFormat="1" ht="15.75" customHeight="1">
      <c r="B3610" s="85"/>
      <c r="M3610" s="86"/>
      <c r="P3610" s="87"/>
      <c r="Q3610" s="86"/>
      <c r="S3610" s="97"/>
      <c r="T3610" s="86"/>
      <c r="U3610" s="86"/>
    </row>
    <row r="3611" spans="2:21" s="84" customFormat="1" ht="15.75" customHeight="1">
      <c r="B3611" s="85"/>
      <c r="M3611" s="86"/>
      <c r="P3611" s="87"/>
      <c r="Q3611" s="86"/>
      <c r="S3611" s="97"/>
      <c r="T3611" s="86"/>
      <c r="U3611" s="86"/>
    </row>
    <row r="3612" spans="2:21" s="84" customFormat="1" ht="15.75" customHeight="1">
      <c r="B3612" s="85"/>
      <c r="M3612" s="86"/>
      <c r="P3612" s="87"/>
      <c r="Q3612" s="86"/>
      <c r="S3612" s="97"/>
      <c r="T3612" s="86"/>
      <c r="U3612" s="86"/>
    </row>
    <row r="3613" spans="2:21" s="84" customFormat="1" ht="15.75" customHeight="1">
      <c r="B3613" s="85"/>
      <c r="M3613" s="86"/>
      <c r="P3613" s="87"/>
      <c r="Q3613" s="86"/>
      <c r="S3613" s="97"/>
      <c r="T3613" s="86"/>
      <c r="U3613" s="86"/>
    </row>
    <row r="3614" spans="2:21" s="84" customFormat="1" ht="15.75" customHeight="1">
      <c r="B3614" s="85"/>
      <c r="M3614" s="86"/>
      <c r="P3614" s="87"/>
      <c r="Q3614" s="86"/>
      <c r="S3614" s="97"/>
      <c r="T3614" s="86"/>
      <c r="U3614" s="86"/>
    </row>
    <row r="3615" spans="2:21" s="84" customFormat="1" ht="15.75" customHeight="1">
      <c r="B3615" s="85"/>
      <c r="M3615" s="86"/>
      <c r="P3615" s="87"/>
      <c r="Q3615" s="86"/>
      <c r="S3615" s="97"/>
      <c r="T3615" s="86"/>
      <c r="U3615" s="86"/>
    </row>
    <row r="3616" spans="2:21" s="84" customFormat="1" ht="15.75" customHeight="1">
      <c r="B3616" s="85"/>
      <c r="M3616" s="86"/>
      <c r="P3616" s="87"/>
      <c r="Q3616" s="86"/>
      <c r="S3616" s="97"/>
      <c r="T3616" s="86"/>
      <c r="U3616" s="86"/>
    </row>
    <row r="3617" spans="2:21" s="84" customFormat="1" ht="15.75" customHeight="1">
      <c r="B3617" s="85"/>
      <c r="M3617" s="86"/>
      <c r="P3617" s="87"/>
      <c r="Q3617" s="86"/>
      <c r="S3617" s="97"/>
      <c r="T3617" s="86"/>
      <c r="U3617" s="86"/>
    </row>
    <row r="3618" spans="2:21" s="84" customFormat="1" ht="15.75" customHeight="1">
      <c r="B3618" s="85"/>
      <c r="M3618" s="86"/>
      <c r="P3618" s="87"/>
      <c r="Q3618" s="86"/>
      <c r="S3618" s="97"/>
      <c r="T3618" s="86"/>
      <c r="U3618" s="86"/>
    </row>
    <row r="3619" spans="2:21" s="84" customFormat="1" ht="15.75" customHeight="1">
      <c r="B3619" s="85"/>
      <c r="M3619" s="86"/>
      <c r="P3619" s="87"/>
      <c r="Q3619" s="86"/>
      <c r="S3619" s="97"/>
      <c r="T3619" s="86"/>
      <c r="U3619" s="86"/>
    </row>
    <row r="3620" spans="2:21" s="84" customFormat="1" ht="15.75" customHeight="1">
      <c r="B3620" s="85"/>
      <c r="M3620" s="86"/>
      <c r="P3620" s="87"/>
      <c r="Q3620" s="86"/>
      <c r="S3620" s="97"/>
      <c r="T3620" s="86"/>
      <c r="U3620" s="86"/>
    </row>
    <row r="3621" spans="2:21" s="84" customFormat="1" ht="15.75" customHeight="1">
      <c r="B3621" s="85"/>
      <c r="M3621" s="86"/>
      <c r="P3621" s="87"/>
      <c r="Q3621" s="86"/>
      <c r="S3621" s="97"/>
      <c r="T3621" s="86"/>
      <c r="U3621" s="86"/>
    </row>
    <row r="3622" spans="2:21" s="84" customFormat="1" ht="15.75" customHeight="1">
      <c r="B3622" s="85"/>
      <c r="M3622" s="86"/>
      <c r="P3622" s="87"/>
      <c r="Q3622" s="86"/>
      <c r="S3622" s="97"/>
      <c r="T3622" s="86"/>
      <c r="U3622" s="86"/>
    </row>
    <row r="3623" spans="2:21" s="84" customFormat="1" ht="15.75" customHeight="1">
      <c r="B3623" s="85"/>
      <c r="M3623" s="86"/>
      <c r="P3623" s="87"/>
      <c r="Q3623" s="86"/>
      <c r="S3623" s="97"/>
      <c r="T3623" s="86"/>
      <c r="U3623" s="86"/>
    </row>
    <row r="3624" spans="2:21" s="84" customFormat="1" ht="15.75" customHeight="1">
      <c r="B3624" s="85"/>
      <c r="M3624" s="86"/>
      <c r="P3624" s="87"/>
      <c r="Q3624" s="86"/>
      <c r="S3624" s="97"/>
      <c r="T3624" s="86"/>
      <c r="U3624" s="86"/>
    </row>
    <row r="3625" spans="2:21" s="84" customFormat="1" ht="15.75" customHeight="1">
      <c r="B3625" s="85"/>
      <c r="M3625" s="86"/>
      <c r="P3625" s="87"/>
      <c r="Q3625" s="86"/>
      <c r="S3625" s="97"/>
      <c r="T3625" s="86"/>
      <c r="U3625" s="86"/>
    </row>
    <row r="3626" spans="2:21" s="84" customFormat="1" ht="15.75" customHeight="1">
      <c r="B3626" s="85"/>
      <c r="M3626" s="86"/>
      <c r="P3626" s="87"/>
      <c r="Q3626" s="86"/>
      <c r="S3626" s="97"/>
      <c r="T3626" s="86"/>
      <c r="U3626" s="86"/>
    </row>
    <row r="3627" spans="2:21" s="84" customFormat="1" ht="15.75" customHeight="1">
      <c r="B3627" s="85"/>
      <c r="M3627" s="86"/>
      <c r="P3627" s="87"/>
      <c r="Q3627" s="86"/>
      <c r="S3627" s="97"/>
      <c r="T3627" s="86"/>
      <c r="U3627" s="86"/>
    </row>
    <row r="3628" spans="2:21" s="84" customFormat="1" ht="15.75" customHeight="1">
      <c r="B3628" s="85"/>
      <c r="M3628" s="86"/>
      <c r="P3628" s="87"/>
      <c r="Q3628" s="86"/>
      <c r="S3628" s="97"/>
      <c r="T3628" s="86"/>
      <c r="U3628" s="86"/>
    </row>
    <row r="3629" spans="2:21" s="84" customFormat="1" ht="15.75" customHeight="1">
      <c r="B3629" s="85"/>
      <c r="M3629" s="86"/>
      <c r="P3629" s="87"/>
      <c r="Q3629" s="86"/>
      <c r="S3629" s="97"/>
      <c r="T3629" s="86"/>
      <c r="U3629" s="86"/>
    </row>
    <row r="3630" spans="2:21" s="84" customFormat="1" ht="15.75" customHeight="1">
      <c r="B3630" s="85"/>
      <c r="M3630" s="86"/>
      <c r="P3630" s="87"/>
      <c r="Q3630" s="86"/>
      <c r="S3630" s="97"/>
      <c r="T3630" s="86"/>
      <c r="U3630" s="86"/>
    </row>
    <row r="3631" spans="2:21" s="84" customFormat="1" ht="15.75" customHeight="1">
      <c r="B3631" s="85"/>
      <c r="M3631" s="86"/>
      <c r="P3631" s="87"/>
      <c r="Q3631" s="86"/>
      <c r="S3631" s="97"/>
      <c r="T3631" s="86"/>
      <c r="U3631" s="86"/>
    </row>
    <row r="3632" spans="2:21" s="84" customFormat="1" ht="15.75" customHeight="1">
      <c r="B3632" s="85"/>
      <c r="M3632" s="86"/>
      <c r="P3632" s="87"/>
      <c r="Q3632" s="86"/>
      <c r="S3632" s="97"/>
      <c r="T3632" s="86"/>
      <c r="U3632" s="86"/>
    </row>
    <row r="3633" spans="2:21" s="84" customFormat="1" ht="15.75" customHeight="1">
      <c r="B3633" s="85"/>
      <c r="M3633" s="86"/>
      <c r="P3633" s="87"/>
      <c r="Q3633" s="86"/>
      <c r="S3633" s="97"/>
      <c r="T3633" s="86"/>
      <c r="U3633" s="86"/>
    </row>
    <row r="3634" spans="2:21" s="84" customFormat="1" ht="15.75" customHeight="1">
      <c r="B3634" s="85"/>
      <c r="M3634" s="86"/>
      <c r="P3634" s="87"/>
      <c r="Q3634" s="86"/>
      <c r="S3634" s="97"/>
      <c r="T3634" s="86"/>
      <c r="U3634" s="86"/>
    </row>
    <row r="3635" spans="2:21" s="84" customFormat="1" ht="15.75" customHeight="1">
      <c r="B3635" s="85"/>
      <c r="M3635" s="86"/>
      <c r="P3635" s="87"/>
      <c r="Q3635" s="86"/>
      <c r="S3635" s="97"/>
      <c r="T3635" s="86"/>
      <c r="U3635" s="86"/>
    </row>
    <row r="3636" spans="2:21" s="84" customFormat="1" ht="15.75" customHeight="1">
      <c r="B3636" s="85"/>
      <c r="M3636" s="86"/>
      <c r="P3636" s="87"/>
      <c r="Q3636" s="86"/>
      <c r="S3636" s="97"/>
      <c r="T3636" s="86"/>
      <c r="U3636" s="86"/>
    </row>
    <row r="3637" spans="2:21" s="84" customFormat="1" ht="15.75" customHeight="1">
      <c r="B3637" s="85"/>
      <c r="M3637" s="86"/>
      <c r="P3637" s="87"/>
      <c r="Q3637" s="86"/>
      <c r="S3637" s="97"/>
      <c r="T3637" s="86"/>
      <c r="U3637" s="86"/>
    </row>
    <row r="3638" spans="2:21" s="84" customFormat="1" ht="15.75" customHeight="1">
      <c r="B3638" s="85"/>
      <c r="M3638" s="86"/>
      <c r="P3638" s="87"/>
      <c r="Q3638" s="86"/>
      <c r="S3638" s="97"/>
      <c r="T3638" s="86"/>
      <c r="U3638" s="86"/>
    </row>
    <row r="3639" spans="2:21" s="84" customFormat="1" ht="15.75" customHeight="1">
      <c r="B3639" s="85"/>
      <c r="M3639" s="86"/>
      <c r="P3639" s="87"/>
      <c r="Q3639" s="86"/>
      <c r="S3639" s="97"/>
      <c r="T3639" s="86"/>
      <c r="U3639" s="86"/>
    </row>
    <row r="3640" spans="2:21" s="84" customFormat="1" ht="15.75" customHeight="1">
      <c r="B3640" s="85"/>
      <c r="M3640" s="86"/>
      <c r="P3640" s="87"/>
      <c r="Q3640" s="86"/>
      <c r="S3640" s="97"/>
      <c r="T3640" s="86"/>
      <c r="U3640" s="86"/>
    </row>
    <row r="3641" spans="2:21" s="84" customFormat="1" ht="15.75" customHeight="1">
      <c r="B3641" s="85"/>
      <c r="M3641" s="86"/>
      <c r="P3641" s="87"/>
      <c r="Q3641" s="86"/>
      <c r="S3641" s="97"/>
      <c r="T3641" s="86"/>
      <c r="U3641" s="86"/>
    </row>
    <row r="3642" spans="2:21" s="84" customFormat="1" ht="15.75" customHeight="1">
      <c r="B3642" s="85"/>
      <c r="M3642" s="86"/>
      <c r="P3642" s="87"/>
      <c r="Q3642" s="86"/>
      <c r="S3642" s="97"/>
      <c r="T3642" s="86"/>
      <c r="U3642" s="86"/>
    </row>
    <row r="3643" spans="2:21" s="84" customFormat="1" ht="15.75" customHeight="1">
      <c r="B3643" s="85"/>
      <c r="M3643" s="86"/>
      <c r="P3643" s="87"/>
      <c r="Q3643" s="86"/>
      <c r="S3643" s="97"/>
      <c r="T3643" s="86"/>
      <c r="U3643" s="86"/>
    </row>
    <row r="3644" spans="2:21" s="84" customFormat="1" ht="15.75" customHeight="1">
      <c r="B3644" s="85"/>
      <c r="M3644" s="86"/>
      <c r="P3644" s="87"/>
      <c r="Q3644" s="86"/>
      <c r="S3644" s="97"/>
      <c r="T3644" s="86"/>
      <c r="U3644" s="86"/>
    </row>
    <row r="3645" spans="2:21" s="84" customFormat="1" ht="15.75" customHeight="1">
      <c r="B3645" s="85"/>
      <c r="M3645" s="86"/>
      <c r="P3645" s="87"/>
      <c r="Q3645" s="86"/>
      <c r="S3645" s="97"/>
      <c r="T3645" s="86"/>
      <c r="U3645" s="86"/>
    </row>
    <row r="3646" spans="2:21" s="84" customFormat="1" ht="15.75" customHeight="1">
      <c r="B3646" s="85"/>
      <c r="M3646" s="86"/>
      <c r="P3646" s="87"/>
      <c r="Q3646" s="86"/>
      <c r="S3646" s="97"/>
      <c r="T3646" s="86"/>
      <c r="U3646" s="86"/>
    </row>
    <row r="3647" spans="2:21" s="84" customFormat="1" ht="15.75" customHeight="1">
      <c r="B3647" s="85"/>
      <c r="M3647" s="86"/>
      <c r="P3647" s="87"/>
      <c r="Q3647" s="86"/>
      <c r="S3647" s="97"/>
      <c r="T3647" s="86"/>
      <c r="U3647" s="86"/>
    </row>
    <row r="3648" spans="2:21" s="84" customFormat="1" ht="15.75" customHeight="1">
      <c r="B3648" s="85"/>
      <c r="M3648" s="86"/>
      <c r="P3648" s="87"/>
      <c r="Q3648" s="86"/>
      <c r="S3648" s="97"/>
      <c r="T3648" s="86"/>
      <c r="U3648" s="86"/>
    </row>
    <row r="3649" spans="2:21" s="84" customFormat="1" ht="15.75" customHeight="1">
      <c r="B3649" s="85"/>
      <c r="M3649" s="86"/>
      <c r="P3649" s="87"/>
      <c r="Q3649" s="86"/>
      <c r="S3649" s="97"/>
      <c r="T3649" s="86"/>
      <c r="U3649" s="86"/>
    </row>
    <row r="3650" spans="2:21" s="84" customFormat="1" ht="15.75" customHeight="1">
      <c r="B3650" s="85"/>
      <c r="M3650" s="86"/>
      <c r="P3650" s="87"/>
      <c r="Q3650" s="86"/>
      <c r="S3650" s="97"/>
      <c r="T3650" s="86"/>
      <c r="U3650" s="86"/>
    </row>
    <row r="3651" spans="2:21" s="84" customFormat="1" ht="15.75" customHeight="1">
      <c r="B3651" s="85"/>
      <c r="M3651" s="86"/>
      <c r="P3651" s="87"/>
      <c r="Q3651" s="86"/>
      <c r="S3651" s="97"/>
      <c r="T3651" s="86"/>
      <c r="U3651" s="86"/>
    </row>
    <row r="3652" spans="2:21" s="84" customFormat="1" ht="15.75" customHeight="1">
      <c r="B3652" s="85"/>
      <c r="M3652" s="86"/>
      <c r="P3652" s="87"/>
      <c r="Q3652" s="86"/>
      <c r="S3652" s="97"/>
      <c r="T3652" s="86"/>
      <c r="U3652" s="86"/>
    </row>
    <row r="3653" spans="2:21" s="84" customFormat="1" ht="15.75" customHeight="1">
      <c r="B3653" s="85"/>
      <c r="M3653" s="86"/>
      <c r="P3653" s="87"/>
      <c r="Q3653" s="86"/>
      <c r="S3653" s="97"/>
      <c r="T3653" s="86"/>
      <c r="U3653" s="86"/>
    </row>
    <row r="3654" spans="2:21" s="84" customFormat="1" ht="15.75" customHeight="1">
      <c r="B3654" s="85"/>
      <c r="M3654" s="86"/>
      <c r="P3654" s="87"/>
      <c r="Q3654" s="86"/>
      <c r="S3654" s="97"/>
      <c r="T3654" s="86"/>
      <c r="U3654" s="86"/>
    </row>
    <row r="3655" spans="2:21" s="84" customFormat="1" ht="15.75" customHeight="1">
      <c r="B3655" s="85"/>
      <c r="M3655" s="86"/>
      <c r="P3655" s="87"/>
      <c r="Q3655" s="86"/>
      <c r="S3655" s="97"/>
      <c r="T3655" s="86"/>
      <c r="U3655" s="86"/>
    </row>
    <row r="3656" spans="2:21" s="84" customFormat="1" ht="15.75" customHeight="1">
      <c r="B3656" s="85"/>
      <c r="M3656" s="86"/>
      <c r="P3656" s="87"/>
      <c r="Q3656" s="86"/>
      <c r="S3656" s="97"/>
      <c r="T3656" s="86"/>
      <c r="U3656" s="86"/>
    </row>
    <row r="3657" spans="2:21" s="84" customFormat="1" ht="15.75" customHeight="1">
      <c r="B3657" s="85"/>
      <c r="M3657" s="86"/>
      <c r="P3657" s="87"/>
      <c r="Q3657" s="86"/>
      <c r="S3657" s="97"/>
      <c r="T3657" s="86"/>
      <c r="U3657" s="86"/>
    </row>
    <row r="3658" spans="2:21" s="84" customFormat="1" ht="15.75" customHeight="1">
      <c r="B3658" s="85"/>
      <c r="M3658" s="86"/>
      <c r="P3658" s="87"/>
      <c r="Q3658" s="86"/>
      <c r="S3658" s="97"/>
      <c r="T3658" s="86"/>
      <c r="U3658" s="86"/>
    </row>
    <row r="3659" spans="2:21" s="84" customFormat="1" ht="15.75" customHeight="1">
      <c r="B3659" s="85"/>
      <c r="M3659" s="86"/>
      <c r="P3659" s="87"/>
      <c r="Q3659" s="86"/>
      <c r="S3659" s="97"/>
      <c r="T3659" s="86"/>
      <c r="U3659" s="86"/>
    </row>
    <row r="3660" spans="2:21" s="84" customFormat="1" ht="15.75" customHeight="1">
      <c r="B3660" s="85"/>
      <c r="M3660" s="86"/>
      <c r="P3660" s="87"/>
      <c r="Q3660" s="86"/>
      <c r="S3660" s="97"/>
      <c r="T3660" s="86"/>
      <c r="U3660" s="86"/>
    </row>
    <row r="3661" spans="2:21" s="84" customFormat="1" ht="15.75" customHeight="1">
      <c r="B3661" s="85"/>
      <c r="M3661" s="86"/>
      <c r="P3661" s="87"/>
      <c r="Q3661" s="86"/>
      <c r="S3661" s="97"/>
      <c r="T3661" s="86"/>
      <c r="U3661" s="86"/>
    </row>
    <row r="3662" spans="2:21" s="84" customFormat="1" ht="15.75" customHeight="1">
      <c r="B3662" s="85"/>
      <c r="M3662" s="86"/>
      <c r="P3662" s="87"/>
      <c r="Q3662" s="86"/>
      <c r="S3662" s="97"/>
      <c r="T3662" s="86"/>
      <c r="U3662" s="86"/>
    </row>
    <row r="3663" spans="2:21" s="84" customFormat="1" ht="15.75" customHeight="1">
      <c r="B3663" s="85"/>
      <c r="M3663" s="86"/>
      <c r="P3663" s="87"/>
      <c r="Q3663" s="86"/>
      <c r="S3663" s="97"/>
      <c r="T3663" s="86"/>
      <c r="U3663" s="86"/>
    </row>
    <row r="3664" spans="2:21" s="84" customFormat="1" ht="15.75" customHeight="1">
      <c r="B3664" s="85"/>
      <c r="M3664" s="86"/>
      <c r="P3664" s="87"/>
      <c r="Q3664" s="86"/>
      <c r="S3664" s="97"/>
      <c r="T3664" s="86"/>
      <c r="U3664" s="86"/>
    </row>
    <row r="3665" spans="2:21" s="84" customFormat="1" ht="15.75" customHeight="1">
      <c r="B3665" s="85"/>
      <c r="M3665" s="86"/>
      <c r="P3665" s="87"/>
      <c r="Q3665" s="86"/>
      <c r="S3665" s="97"/>
      <c r="T3665" s="86"/>
      <c r="U3665" s="86"/>
    </row>
    <row r="3666" spans="2:21" s="84" customFormat="1" ht="15.75" customHeight="1">
      <c r="B3666" s="85"/>
      <c r="M3666" s="86"/>
      <c r="P3666" s="87"/>
      <c r="Q3666" s="86"/>
      <c r="S3666" s="97"/>
      <c r="T3666" s="86"/>
      <c r="U3666" s="86"/>
    </row>
    <row r="3667" spans="2:21" s="84" customFormat="1" ht="15.75" customHeight="1">
      <c r="B3667" s="85"/>
      <c r="M3667" s="86"/>
      <c r="P3667" s="87"/>
      <c r="Q3667" s="86"/>
      <c r="S3667" s="97"/>
      <c r="T3667" s="86"/>
      <c r="U3667" s="86"/>
    </row>
    <row r="3668" spans="2:21" s="84" customFormat="1" ht="15.75" customHeight="1">
      <c r="B3668" s="85"/>
      <c r="M3668" s="86"/>
      <c r="P3668" s="87"/>
      <c r="Q3668" s="86"/>
      <c r="S3668" s="97"/>
      <c r="T3668" s="86"/>
      <c r="U3668" s="86"/>
    </row>
    <row r="3669" spans="2:21" s="84" customFormat="1" ht="15.75" customHeight="1">
      <c r="B3669" s="85"/>
      <c r="M3669" s="86"/>
      <c r="P3669" s="87"/>
      <c r="Q3669" s="86"/>
      <c r="S3669" s="97"/>
      <c r="T3669" s="86"/>
      <c r="U3669" s="86"/>
    </row>
    <row r="3670" spans="2:21" s="84" customFormat="1" ht="15.75" customHeight="1">
      <c r="B3670" s="85"/>
      <c r="M3670" s="86"/>
      <c r="P3670" s="87"/>
      <c r="Q3670" s="86"/>
      <c r="S3670" s="97"/>
      <c r="T3670" s="86"/>
      <c r="U3670" s="86"/>
    </row>
    <row r="3671" spans="2:21" s="84" customFormat="1" ht="15.75" customHeight="1">
      <c r="B3671" s="85"/>
      <c r="M3671" s="86"/>
      <c r="P3671" s="87"/>
      <c r="Q3671" s="86"/>
      <c r="S3671" s="97"/>
      <c r="T3671" s="86"/>
      <c r="U3671" s="86"/>
    </row>
    <row r="3672" spans="2:21" s="84" customFormat="1" ht="15.75" customHeight="1">
      <c r="B3672" s="85"/>
      <c r="M3672" s="86"/>
      <c r="P3672" s="87"/>
      <c r="Q3672" s="86"/>
      <c r="S3672" s="97"/>
      <c r="T3672" s="86"/>
      <c r="U3672" s="86"/>
    </row>
    <row r="3673" spans="2:21" s="84" customFormat="1" ht="15.75" customHeight="1">
      <c r="B3673" s="85"/>
      <c r="M3673" s="86"/>
      <c r="P3673" s="87"/>
      <c r="Q3673" s="86"/>
      <c r="S3673" s="97"/>
      <c r="T3673" s="86"/>
      <c r="U3673" s="86"/>
    </row>
    <row r="3674" spans="2:21" s="84" customFormat="1" ht="15.75" customHeight="1">
      <c r="B3674" s="85"/>
      <c r="M3674" s="86"/>
      <c r="P3674" s="87"/>
      <c r="Q3674" s="86"/>
      <c r="S3674" s="97"/>
      <c r="T3674" s="86"/>
      <c r="U3674" s="86"/>
    </row>
    <row r="3675" spans="2:21" s="84" customFormat="1" ht="15.75" customHeight="1">
      <c r="B3675" s="85"/>
      <c r="M3675" s="86"/>
      <c r="P3675" s="87"/>
      <c r="Q3675" s="86"/>
      <c r="S3675" s="97"/>
      <c r="T3675" s="86"/>
      <c r="U3675" s="86"/>
    </row>
    <row r="3676" spans="2:21" s="84" customFormat="1" ht="15.75" customHeight="1">
      <c r="B3676" s="85"/>
      <c r="M3676" s="86"/>
      <c r="P3676" s="87"/>
      <c r="Q3676" s="86"/>
      <c r="S3676" s="97"/>
      <c r="T3676" s="86"/>
      <c r="U3676" s="86"/>
    </row>
    <row r="3677" spans="2:21" s="84" customFormat="1" ht="15.75" customHeight="1">
      <c r="B3677" s="85"/>
      <c r="M3677" s="86"/>
      <c r="P3677" s="87"/>
      <c r="Q3677" s="86"/>
      <c r="S3677" s="97"/>
      <c r="T3677" s="86"/>
      <c r="U3677" s="86"/>
    </row>
    <row r="3678" spans="2:21" s="84" customFormat="1" ht="15.75" customHeight="1">
      <c r="B3678" s="85"/>
      <c r="M3678" s="86"/>
      <c r="P3678" s="87"/>
      <c r="Q3678" s="86"/>
      <c r="S3678" s="97"/>
      <c r="T3678" s="86"/>
      <c r="U3678" s="86"/>
    </row>
    <row r="3679" spans="2:21" s="84" customFormat="1" ht="15.75" customHeight="1">
      <c r="B3679" s="85"/>
      <c r="M3679" s="86"/>
      <c r="P3679" s="87"/>
      <c r="Q3679" s="86"/>
      <c r="S3679" s="97"/>
      <c r="T3679" s="86"/>
      <c r="U3679" s="86"/>
    </row>
    <row r="3680" spans="2:21" s="84" customFormat="1" ht="15.75" customHeight="1">
      <c r="B3680" s="85"/>
      <c r="M3680" s="86"/>
      <c r="P3680" s="87"/>
      <c r="Q3680" s="86"/>
      <c r="S3680" s="97"/>
      <c r="T3680" s="86"/>
      <c r="U3680" s="86"/>
    </row>
    <row r="3681" spans="2:21" s="84" customFormat="1" ht="15.75" customHeight="1">
      <c r="B3681" s="85"/>
      <c r="M3681" s="86"/>
      <c r="P3681" s="87"/>
      <c r="Q3681" s="86"/>
      <c r="S3681" s="97"/>
      <c r="T3681" s="86"/>
      <c r="U3681" s="86"/>
    </row>
    <row r="3682" spans="2:21" s="84" customFormat="1" ht="15.75" customHeight="1">
      <c r="B3682" s="85"/>
      <c r="M3682" s="86"/>
      <c r="P3682" s="87"/>
      <c r="Q3682" s="86"/>
      <c r="S3682" s="97"/>
      <c r="T3682" s="86"/>
      <c r="U3682" s="86"/>
    </row>
    <row r="3683" spans="2:21" s="84" customFormat="1" ht="15.75" customHeight="1">
      <c r="B3683" s="85"/>
      <c r="M3683" s="86"/>
      <c r="P3683" s="87"/>
      <c r="Q3683" s="86"/>
      <c r="S3683" s="97"/>
      <c r="T3683" s="86"/>
      <c r="U3683" s="86"/>
    </row>
    <row r="3684" spans="2:21" s="84" customFormat="1" ht="15.75" customHeight="1">
      <c r="B3684" s="85"/>
      <c r="M3684" s="86"/>
      <c r="P3684" s="87"/>
      <c r="Q3684" s="86"/>
      <c r="S3684" s="97"/>
      <c r="T3684" s="86"/>
      <c r="U3684" s="86"/>
    </row>
    <row r="3685" spans="2:21" s="84" customFormat="1" ht="15.75" customHeight="1">
      <c r="B3685" s="85"/>
      <c r="M3685" s="86"/>
      <c r="P3685" s="87"/>
      <c r="Q3685" s="86"/>
      <c r="S3685" s="97"/>
      <c r="T3685" s="86"/>
      <c r="U3685" s="86"/>
    </row>
    <row r="3686" spans="2:21" s="84" customFormat="1" ht="15.75" customHeight="1">
      <c r="B3686" s="85"/>
      <c r="M3686" s="86"/>
      <c r="P3686" s="87"/>
      <c r="Q3686" s="86"/>
      <c r="S3686" s="97"/>
      <c r="T3686" s="86"/>
      <c r="U3686" s="86"/>
    </row>
    <row r="3687" spans="2:21" s="84" customFormat="1" ht="15.75" customHeight="1">
      <c r="B3687" s="85"/>
      <c r="M3687" s="86"/>
      <c r="P3687" s="87"/>
      <c r="Q3687" s="86"/>
      <c r="S3687" s="97"/>
      <c r="T3687" s="86"/>
      <c r="U3687" s="86"/>
    </row>
    <row r="3688" spans="2:21" s="84" customFormat="1" ht="15.75" customHeight="1">
      <c r="B3688" s="85"/>
      <c r="M3688" s="86"/>
      <c r="P3688" s="87"/>
      <c r="Q3688" s="86"/>
      <c r="S3688" s="97"/>
      <c r="T3688" s="86"/>
      <c r="U3688" s="86"/>
    </row>
    <row r="3689" spans="2:21" s="84" customFormat="1" ht="15.75" customHeight="1">
      <c r="B3689" s="85"/>
      <c r="M3689" s="86"/>
      <c r="P3689" s="87"/>
      <c r="Q3689" s="86"/>
      <c r="S3689" s="97"/>
      <c r="T3689" s="86"/>
      <c r="U3689" s="86"/>
    </row>
    <row r="3690" spans="2:21" s="84" customFormat="1" ht="15.75" customHeight="1">
      <c r="B3690" s="85"/>
      <c r="M3690" s="86"/>
      <c r="P3690" s="87"/>
      <c r="Q3690" s="86"/>
      <c r="S3690" s="97"/>
      <c r="T3690" s="86"/>
      <c r="U3690" s="86"/>
    </row>
    <row r="3691" spans="2:21" s="84" customFormat="1" ht="15.75" customHeight="1">
      <c r="B3691" s="85"/>
      <c r="M3691" s="86"/>
      <c r="P3691" s="87"/>
      <c r="Q3691" s="86"/>
      <c r="S3691" s="97"/>
      <c r="T3691" s="86"/>
      <c r="U3691" s="86"/>
    </row>
    <row r="3692" spans="2:21" s="84" customFormat="1" ht="15.75" customHeight="1">
      <c r="B3692" s="85"/>
      <c r="M3692" s="86"/>
      <c r="P3692" s="87"/>
      <c r="Q3692" s="86"/>
      <c r="S3692" s="97"/>
      <c r="T3692" s="86"/>
      <c r="U3692" s="86"/>
    </row>
    <row r="3693" spans="2:21" s="84" customFormat="1" ht="15.75" customHeight="1">
      <c r="B3693" s="85"/>
      <c r="M3693" s="86"/>
      <c r="P3693" s="87"/>
      <c r="Q3693" s="86"/>
      <c r="S3693" s="97"/>
      <c r="T3693" s="86"/>
      <c r="U3693" s="86"/>
    </row>
    <row r="3694" spans="2:21" s="84" customFormat="1" ht="15.75" customHeight="1">
      <c r="B3694" s="85"/>
      <c r="M3694" s="86"/>
      <c r="P3694" s="87"/>
      <c r="Q3694" s="86"/>
      <c r="S3694" s="97"/>
      <c r="T3694" s="86"/>
      <c r="U3694" s="86"/>
    </row>
    <row r="3695" spans="2:21" s="84" customFormat="1" ht="15.75" customHeight="1">
      <c r="B3695" s="85"/>
      <c r="M3695" s="86"/>
      <c r="P3695" s="87"/>
      <c r="Q3695" s="86"/>
      <c r="S3695" s="97"/>
      <c r="T3695" s="86"/>
      <c r="U3695" s="86"/>
    </row>
    <row r="3696" spans="2:21" s="84" customFormat="1" ht="15.75" customHeight="1">
      <c r="B3696" s="85"/>
      <c r="M3696" s="86"/>
      <c r="P3696" s="87"/>
      <c r="Q3696" s="86"/>
      <c r="S3696" s="97"/>
      <c r="T3696" s="86"/>
      <c r="U3696" s="86"/>
    </row>
    <row r="3697" spans="2:21" s="84" customFormat="1" ht="15.75" customHeight="1">
      <c r="B3697" s="85"/>
      <c r="M3697" s="86"/>
      <c r="P3697" s="87"/>
      <c r="Q3697" s="86"/>
      <c r="S3697" s="97"/>
      <c r="T3697" s="86"/>
      <c r="U3697" s="86"/>
    </row>
    <row r="3698" spans="2:21" s="84" customFormat="1" ht="15.75" customHeight="1">
      <c r="B3698" s="85"/>
      <c r="M3698" s="86"/>
      <c r="P3698" s="87"/>
      <c r="Q3698" s="86"/>
      <c r="S3698" s="97"/>
      <c r="T3698" s="86"/>
      <c r="U3698" s="86"/>
    </row>
    <row r="3699" spans="2:21" s="84" customFormat="1" ht="15.75" customHeight="1">
      <c r="B3699" s="85"/>
      <c r="M3699" s="86"/>
      <c r="P3699" s="87"/>
      <c r="Q3699" s="86"/>
      <c r="S3699" s="97"/>
      <c r="T3699" s="86"/>
      <c r="U3699" s="86"/>
    </row>
    <row r="3700" spans="2:21" s="84" customFormat="1" ht="15.75" customHeight="1">
      <c r="B3700" s="85"/>
      <c r="M3700" s="86"/>
      <c r="P3700" s="87"/>
      <c r="Q3700" s="86"/>
      <c r="S3700" s="97"/>
      <c r="T3700" s="86"/>
      <c r="U3700" s="86"/>
    </row>
    <row r="3701" spans="2:21" s="84" customFormat="1" ht="15.75" customHeight="1">
      <c r="B3701" s="85"/>
      <c r="M3701" s="86"/>
      <c r="P3701" s="87"/>
      <c r="Q3701" s="86"/>
      <c r="S3701" s="97"/>
      <c r="T3701" s="86"/>
      <c r="U3701" s="86"/>
    </row>
    <row r="3702" spans="2:21" s="84" customFormat="1" ht="15.75" customHeight="1">
      <c r="B3702" s="85"/>
      <c r="M3702" s="86"/>
      <c r="P3702" s="87"/>
      <c r="Q3702" s="86"/>
      <c r="S3702" s="97"/>
      <c r="T3702" s="86"/>
      <c r="U3702" s="86"/>
    </row>
    <row r="3703" spans="2:21" s="84" customFormat="1" ht="15.75" customHeight="1">
      <c r="B3703" s="85"/>
      <c r="M3703" s="86"/>
      <c r="P3703" s="87"/>
      <c r="Q3703" s="86"/>
      <c r="S3703" s="97"/>
      <c r="T3703" s="86"/>
      <c r="U3703" s="86"/>
    </row>
    <row r="3704" spans="2:21" s="84" customFormat="1" ht="15.75" customHeight="1">
      <c r="B3704" s="85"/>
      <c r="M3704" s="86"/>
      <c r="P3704" s="87"/>
      <c r="Q3704" s="86"/>
      <c r="S3704" s="97"/>
      <c r="T3704" s="86"/>
      <c r="U3704" s="86"/>
    </row>
    <row r="3705" spans="2:21" s="84" customFormat="1" ht="15.75" customHeight="1">
      <c r="B3705" s="85"/>
      <c r="M3705" s="86"/>
      <c r="P3705" s="87"/>
      <c r="Q3705" s="86"/>
      <c r="S3705" s="97"/>
      <c r="T3705" s="86"/>
      <c r="U3705" s="86"/>
    </row>
    <row r="3706" spans="2:21" s="84" customFormat="1" ht="15.75" customHeight="1">
      <c r="B3706" s="85"/>
      <c r="M3706" s="86"/>
      <c r="P3706" s="87"/>
      <c r="Q3706" s="86"/>
      <c r="S3706" s="97"/>
      <c r="T3706" s="86"/>
      <c r="U3706" s="86"/>
    </row>
    <row r="3707" spans="2:21" s="84" customFormat="1" ht="15.75" customHeight="1">
      <c r="B3707" s="85"/>
      <c r="M3707" s="86"/>
      <c r="P3707" s="87"/>
      <c r="Q3707" s="86"/>
      <c r="S3707" s="97"/>
      <c r="T3707" s="86"/>
      <c r="U3707" s="86"/>
    </row>
    <row r="3708" spans="2:21" s="84" customFormat="1" ht="15.75" customHeight="1">
      <c r="B3708" s="85"/>
      <c r="M3708" s="86"/>
      <c r="P3708" s="87"/>
      <c r="Q3708" s="86"/>
      <c r="S3708" s="97"/>
      <c r="T3708" s="86"/>
      <c r="U3708" s="86"/>
    </row>
    <row r="3709" spans="2:21" s="84" customFormat="1" ht="15.75" customHeight="1">
      <c r="B3709" s="85"/>
      <c r="M3709" s="86"/>
      <c r="P3709" s="87"/>
      <c r="Q3709" s="86"/>
      <c r="S3709" s="97"/>
      <c r="T3709" s="86"/>
      <c r="U3709" s="86"/>
    </row>
    <row r="3710" spans="2:21" s="84" customFormat="1" ht="15.75" customHeight="1">
      <c r="B3710" s="85"/>
      <c r="M3710" s="86"/>
      <c r="P3710" s="87"/>
      <c r="Q3710" s="86"/>
      <c r="S3710" s="97"/>
      <c r="T3710" s="86"/>
      <c r="U3710" s="86"/>
    </row>
    <row r="3711" spans="2:21" s="84" customFormat="1" ht="15.75" customHeight="1">
      <c r="B3711" s="85"/>
      <c r="M3711" s="86"/>
      <c r="P3711" s="87"/>
      <c r="Q3711" s="86"/>
      <c r="S3711" s="97"/>
      <c r="T3711" s="86"/>
      <c r="U3711" s="86"/>
    </row>
    <row r="3712" spans="2:21" s="84" customFormat="1" ht="15.75" customHeight="1">
      <c r="B3712" s="85"/>
      <c r="M3712" s="86"/>
      <c r="P3712" s="87"/>
      <c r="Q3712" s="86"/>
      <c r="S3712" s="97"/>
      <c r="T3712" s="86"/>
      <c r="U3712" s="86"/>
    </row>
    <row r="3713" spans="2:21" s="84" customFormat="1" ht="15.75" customHeight="1">
      <c r="B3713" s="85"/>
      <c r="M3713" s="86"/>
      <c r="P3713" s="87"/>
      <c r="Q3713" s="86"/>
      <c r="S3713" s="97"/>
      <c r="T3713" s="86"/>
      <c r="U3713" s="86"/>
    </row>
    <row r="3714" spans="2:21" s="84" customFormat="1" ht="15.75" customHeight="1">
      <c r="B3714" s="85"/>
      <c r="M3714" s="86"/>
      <c r="P3714" s="87"/>
      <c r="Q3714" s="86"/>
      <c r="S3714" s="97"/>
      <c r="T3714" s="86"/>
      <c r="U3714" s="86"/>
    </row>
    <row r="3715" spans="2:21" s="84" customFormat="1" ht="15.75" customHeight="1">
      <c r="B3715" s="85"/>
      <c r="M3715" s="86"/>
      <c r="P3715" s="87"/>
      <c r="Q3715" s="86"/>
      <c r="S3715" s="97"/>
      <c r="T3715" s="86"/>
      <c r="U3715" s="86"/>
    </row>
    <row r="3716" spans="2:21" s="84" customFormat="1" ht="15.75" customHeight="1">
      <c r="B3716" s="85"/>
      <c r="M3716" s="86"/>
      <c r="P3716" s="87"/>
      <c r="Q3716" s="86"/>
      <c r="S3716" s="97"/>
      <c r="T3716" s="86"/>
      <c r="U3716" s="86"/>
    </row>
    <row r="3717" spans="2:21" s="84" customFormat="1" ht="15.75" customHeight="1">
      <c r="B3717" s="85"/>
      <c r="M3717" s="86"/>
      <c r="P3717" s="87"/>
      <c r="Q3717" s="86"/>
      <c r="S3717" s="97"/>
      <c r="T3717" s="86"/>
      <c r="U3717" s="86"/>
    </row>
    <row r="3718" spans="2:21" s="84" customFormat="1" ht="15.75" customHeight="1">
      <c r="B3718" s="85"/>
      <c r="M3718" s="86"/>
      <c r="P3718" s="87"/>
      <c r="Q3718" s="86"/>
      <c r="S3718" s="97"/>
      <c r="T3718" s="86"/>
      <c r="U3718" s="86"/>
    </row>
    <row r="3719" spans="2:21" s="84" customFormat="1" ht="15.75" customHeight="1">
      <c r="B3719" s="85"/>
      <c r="M3719" s="86"/>
      <c r="P3719" s="87"/>
      <c r="Q3719" s="86"/>
      <c r="S3719" s="97"/>
      <c r="T3719" s="86"/>
      <c r="U3719" s="86"/>
    </row>
    <row r="3720" spans="2:21" s="84" customFormat="1" ht="15.75" customHeight="1">
      <c r="B3720" s="85"/>
      <c r="M3720" s="86"/>
      <c r="P3720" s="87"/>
      <c r="Q3720" s="86"/>
      <c r="S3720" s="97"/>
      <c r="T3720" s="86"/>
      <c r="U3720" s="86"/>
    </row>
    <row r="3721" spans="2:21" s="84" customFormat="1" ht="15.75" customHeight="1">
      <c r="B3721" s="85"/>
      <c r="M3721" s="86"/>
      <c r="P3721" s="87"/>
      <c r="Q3721" s="86"/>
      <c r="S3721" s="97"/>
      <c r="T3721" s="86"/>
      <c r="U3721" s="86"/>
    </row>
    <row r="3722" spans="2:21" s="84" customFormat="1" ht="15.75" customHeight="1">
      <c r="B3722" s="85"/>
      <c r="M3722" s="86"/>
      <c r="P3722" s="87"/>
      <c r="Q3722" s="86"/>
      <c r="S3722" s="97"/>
      <c r="T3722" s="86"/>
      <c r="U3722" s="86"/>
    </row>
    <row r="3723" spans="2:21" s="84" customFormat="1" ht="15.75" customHeight="1">
      <c r="B3723" s="85"/>
      <c r="M3723" s="86"/>
      <c r="P3723" s="87"/>
      <c r="Q3723" s="86"/>
      <c r="S3723" s="97"/>
      <c r="T3723" s="86"/>
      <c r="U3723" s="86"/>
    </row>
    <row r="3724" spans="2:21" s="84" customFormat="1" ht="15.75" customHeight="1">
      <c r="B3724" s="85"/>
      <c r="M3724" s="86"/>
      <c r="P3724" s="87"/>
      <c r="Q3724" s="86"/>
      <c r="S3724" s="97"/>
      <c r="T3724" s="86"/>
      <c r="U3724" s="86"/>
    </row>
    <row r="3725" spans="2:21" s="84" customFormat="1" ht="15.75" customHeight="1">
      <c r="B3725" s="85"/>
      <c r="M3725" s="86"/>
      <c r="P3725" s="87"/>
      <c r="Q3725" s="86"/>
      <c r="S3725" s="97"/>
      <c r="T3725" s="86"/>
      <c r="U3725" s="86"/>
    </row>
    <row r="3726" spans="2:21" s="84" customFormat="1" ht="15.75" customHeight="1">
      <c r="B3726" s="85"/>
      <c r="M3726" s="86"/>
      <c r="P3726" s="87"/>
      <c r="Q3726" s="86"/>
      <c r="S3726" s="97"/>
      <c r="T3726" s="86"/>
      <c r="U3726" s="86"/>
    </row>
    <row r="3727" spans="2:21" s="84" customFormat="1" ht="15.75" customHeight="1">
      <c r="B3727" s="85"/>
      <c r="M3727" s="86"/>
      <c r="P3727" s="87"/>
      <c r="Q3727" s="86"/>
      <c r="S3727" s="97"/>
      <c r="T3727" s="86"/>
      <c r="U3727" s="86"/>
    </row>
    <row r="3728" spans="2:21" s="84" customFormat="1" ht="15.75" customHeight="1">
      <c r="B3728" s="85"/>
      <c r="M3728" s="86"/>
      <c r="P3728" s="87"/>
      <c r="Q3728" s="86"/>
      <c r="S3728" s="97"/>
      <c r="T3728" s="86"/>
      <c r="U3728" s="86"/>
    </row>
    <row r="3729" spans="2:21" s="84" customFormat="1" ht="15.75" customHeight="1">
      <c r="B3729" s="85"/>
      <c r="M3729" s="86"/>
      <c r="P3729" s="87"/>
      <c r="Q3729" s="86"/>
      <c r="S3729" s="97"/>
      <c r="T3729" s="86"/>
      <c r="U3729" s="86"/>
    </row>
    <row r="3730" spans="2:21" s="84" customFormat="1" ht="15.75" customHeight="1">
      <c r="B3730" s="85"/>
      <c r="M3730" s="86"/>
      <c r="P3730" s="87"/>
      <c r="Q3730" s="86"/>
      <c r="S3730" s="97"/>
      <c r="T3730" s="86"/>
      <c r="U3730" s="86"/>
    </row>
    <row r="3731" spans="2:21" s="84" customFormat="1" ht="15.75" customHeight="1">
      <c r="B3731" s="85"/>
      <c r="M3731" s="86"/>
      <c r="P3731" s="87"/>
      <c r="Q3731" s="86"/>
      <c r="S3731" s="97"/>
      <c r="T3731" s="86"/>
      <c r="U3731" s="86"/>
    </row>
    <row r="3732" spans="2:21" s="84" customFormat="1" ht="15.75" customHeight="1">
      <c r="B3732" s="85"/>
      <c r="M3732" s="86"/>
      <c r="P3732" s="87"/>
      <c r="Q3732" s="86"/>
      <c r="S3732" s="97"/>
      <c r="T3732" s="86"/>
      <c r="U3732" s="86"/>
    </row>
    <row r="3733" spans="2:21" s="84" customFormat="1" ht="15.75" customHeight="1">
      <c r="B3733" s="85"/>
      <c r="M3733" s="86"/>
      <c r="P3733" s="87"/>
      <c r="Q3733" s="86"/>
      <c r="S3733" s="97"/>
      <c r="T3733" s="86"/>
      <c r="U3733" s="86"/>
    </row>
    <row r="3734" spans="2:21" s="84" customFormat="1" ht="15.75" customHeight="1">
      <c r="B3734" s="85"/>
      <c r="M3734" s="86"/>
      <c r="P3734" s="87"/>
      <c r="Q3734" s="86"/>
      <c r="S3734" s="97"/>
      <c r="T3734" s="86"/>
      <c r="U3734" s="86"/>
    </row>
    <row r="3735" spans="2:21" s="84" customFormat="1" ht="15.75" customHeight="1">
      <c r="B3735" s="85"/>
      <c r="M3735" s="86"/>
      <c r="P3735" s="87"/>
      <c r="Q3735" s="86"/>
      <c r="S3735" s="97"/>
      <c r="T3735" s="86"/>
      <c r="U3735" s="86"/>
    </row>
    <row r="3736" spans="2:21" s="84" customFormat="1" ht="15.75" customHeight="1">
      <c r="B3736" s="85"/>
      <c r="M3736" s="86"/>
      <c r="P3736" s="87"/>
      <c r="Q3736" s="86"/>
      <c r="S3736" s="97"/>
      <c r="T3736" s="86"/>
      <c r="U3736" s="86"/>
    </row>
    <row r="3737" spans="2:21" s="84" customFormat="1" ht="15.75" customHeight="1">
      <c r="B3737" s="85"/>
      <c r="M3737" s="86"/>
      <c r="P3737" s="87"/>
      <c r="Q3737" s="86"/>
      <c r="S3737" s="97"/>
      <c r="T3737" s="86"/>
      <c r="U3737" s="86"/>
    </row>
    <row r="3738" spans="2:21" s="84" customFormat="1" ht="15.75" customHeight="1">
      <c r="B3738" s="85"/>
      <c r="M3738" s="86"/>
      <c r="P3738" s="87"/>
      <c r="Q3738" s="86"/>
      <c r="S3738" s="97"/>
      <c r="T3738" s="86"/>
      <c r="U3738" s="86"/>
    </row>
    <row r="3739" spans="2:21" s="84" customFormat="1" ht="15.75" customHeight="1">
      <c r="B3739" s="85"/>
      <c r="M3739" s="86"/>
      <c r="P3739" s="87"/>
      <c r="Q3739" s="86"/>
      <c r="S3739" s="97"/>
      <c r="T3739" s="86"/>
      <c r="U3739" s="86"/>
    </row>
    <row r="3740" spans="2:21" s="84" customFormat="1" ht="15.75" customHeight="1">
      <c r="B3740" s="85"/>
      <c r="M3740" s="86"/>
      <c r="P3740" s="87"/>
      <c r="Q3740" s="86"/>
      <c r="S3740" s="97"/>
      <c r="T3740" s="86"/>
      <c r="U3740" s="86"/>
    </row>
    <row r="3741" spans="2:21" s="84" customFormat="1" ht="15.75" customHeight="1">
      <c r="B3741" s="85"/>
      <c r="M3741" s="86"/>
      <c r="P3741" s="87"/>
      <c r="Q3741" s="86"/>
      <c r="S3741" s="97"/>
      <c r="T3741" s="86"/>
      <c r="U3741" s="86"/>
    </row>
    <row r="3742" spans="2:21" s="84" customFormat="1" ht="15.75" customHeight="1">
      <c r="B3742" s="85"/>
      <c r="M3742" s="86"/>
      <c r="P3742" s="87"/>
      <c r="Q3742" s="86"/>
      <c r="S3742" s="97"/>
      <c r="T3742" s="86"/>
      <c r="U3742" s="86"/>
    </row>
    <row r="3743" spans="2:21" s="84" customFormat="1" ht="15.75" customHeight="1">
      <c r="B3743" s="85"/>
      <c r="M3743" s="86"/>
      <c r="P3743" s="87"/>
      <c r="Q3743" s="86"/>
      <c r="S3743" s="97"/>
      <c r="T3743" s="86"/>
      <c r="U3743" s="86"/>
    </row>
    <row r="3744" spans="2:21" s="84" customFormat="1" ht="15.75" customHeight="1">
      <c r="B3744" s="85"/>
      <c r="M3744" s="86"/>
      <c r="P3744" s="87"/>
      <c r="Q3744" s="86"/>
      <c r="S3744" s="97"/>
      <c r="T3744" s="86"/>
      <c r="U3744" s="86"/>
    </row>
    <row r="3745" spans="2:21" s="84" customFormat="1" ht="15.75" customHeight="1">
      <c r="B3745" s="85"/>
      <c r="M3745" s="86"/>
      <c r="P3745" s="87"/>
      <c r="Q3745" s="86"/>
      <c r="S3745" s="97"/>
      <c r="T3745" s="86"/>
      <c r="U3745" s="86"/>
    </row>
    <row r="3746" spans="2:21" s="84" customFormat="1" ht="15.75" customHeight="1">
      <c r="B3746" s="85"/>
      <c r="M3746" s="86"/>
      <c r="P3746" s="87"/>
      <c r="Q3746" s="86"/>
      <c r="S3746" s="97"/>
      <c r="T3746" s="86"/>
      <c r="U3746" s="86"/>
    </row>
    <row r="3747" spans="2:21" s="84" customFormat="1" ht="15.75" customHeight="1">
      <c r="B3747" s="85"/>
      <c r="M3747" s="86"/>
      <c r="P3747" s="87"/>
      <c r="Q3747" s="86"/>
      <c r="S3747" s="97"/>
      <c r="T3747" s="86"/>
      <c r="U3747" s="86"/>
    </row>
    <row r="3748" spans="2:21" s="84" customFormat="1" ht="15.75" customHeight="1">
      <c r="B3748" s="85"/>
      <c r="M3748" s="86"/>
      <c r="P3748" s="87"/>
      <c r="Q3748" s="86"/>
      <c r="S3748" s="97"/>
      <c r="T3748" s="86"/>
      <c r="U3748" s="86"/>
    </row>
    <row r="3749" spans="2:21" s="84" customFormat="1" ht="15.75" customHeight="1">
      <c r="B3749" s="85"/>
      <c r="M3749" s="86"/>
      <c r="P3749" s="87"/>
      <c r="Q3749" s="86"/>
      <c r="S3749" s="97"/>
      <c r="T3749" s="86"/>
      <c r="U3749" s="86"/>
    </row>
    <row r="3750" spans="2:21" s="84" customFormat="1" ht="15.75" customHeight="1">
      <c r="B3750" s="85"/>
      <c r="M3750" s="86"/>
      <c r="P3750" s="87"/>
      <c r="Q3750" s="86"/>
      <c r="S3750" s="97"/>
      <c r="T3750" s="86"/>
      <c r="U3750" s="86"/>
    </row>
    <row r="3751" spans="2:21" s="84" customFormat="1" ht="15.75" customHeight="1">
      <c r="B3751" s="85"/>
      <c r="M3751" s="86"/>
      <c r="P3751" s="87"/>
      <c r="Q3751" s="86"/>
      <c r="S3751" s="97"/>
      <c r="T3751" s="86"/>
      <c r="U3751" s="86"/>
    </row>
    <row r="3752" spans="2:21" s="84" customFormat="1" ht="15.75" customHeight="1">
      <c r="B3752" s="85"/>
      <c r="M3752" s="86"/>
      <c r="P3752" s="87"/>
      <c r="Q3752" s="86"/>
      <c r="S3752" s="97"/>
      <c r="T3752" s="86"/>
      <c r="U3752" s="86"/>
    </row>
    <row r="3753" spans="2:21" s="84" customFormat="1" ht="15.75" customHeight="1">
      <c r="B3753" s="85"/>
      <c r="M3753" s="86"/>
      <c r="P3753" s="87"/>
      <c r="Q3753" s="86"/>
      <c r="S3753" s="97"/>
      <c r="T3753" s="86"/>
      <c r="U3753" s="86"/>
    </row>
    <row r="3754" spans="2:21" s="84" customFormat="1" ht="15.75" customHeight="1">
      <c r="B3754" s="85"/>
      <c r="M3754" s="86"/>
      <c r="P3754" s="87"/>
      <c r="Q3754" s="86"/>
      <c r="S3754" s="97"/>
      <c r="T3754" s="86"/>
      <c r="U3754" s="86"/>
    </row>
    <row r="3755" spans="2:21" s="84" customFormat="1" ht="15.75" customHeight="1">
      <c r="B3755" s="85"/>
      <c r="M3755" s="86"/>
      <c r="P3755" s="87"/>
      <c r="Q3755" s="86"/>
      <c r="S3755" s="97"/>
      <c r="T3755" s="86"/>
      <c r="U3755" s="86"/>
    </row>
    <row r="3756" spans="2:21" s="84" customFormat="1" ht="15.75" customHeight="1">
      <c r="B3756" s="85"/>
      <c r="M3756" s="86"/>
      <c r="P3756" s="87"/>
      <c r="Q3756" s="86"/>
      <c r="S3756" s="97"/>
      <c r="T3756" s="86"/>
      <c r="U3756" s="86"/>
    </row>
    <row r="3757" spans="2:21" s="84" customFormat="1" ht="15.75" customHeight="1">
      <c r="B3757" s="85"/>
      <c r="M3757" s="86"/>
      <c r="P3757" s="87"/>
      <c r="Q3757" s="86"/>
      <c r="S3757" s="97"/>
      <c r="T3757" s="86"/>
      <c r="U3757" s="86"/>
    </row>
    <row r="3758" spans="2:21" s="84" customFormat="1" ht="15.75" customHeight="1">
      <c r="B3758" s="85"/>
      <c r="M3758" s="86"/>
      <c r="P3758" s="87"/>
      <c r="Q3758" s="86"/>
      <c r="S3758" s="97"/>
      <c r="T3758" s="86"/>
      <c r="U3758" s="86"/>
    </row>
    <row r="3759" spans="2:21" s="84" customFormat="1" ht="15.75" customHeight="1">
      <c r="B3759" s="85"/>
      <c r="M3759" s="86"/>
      <c r="P3759" s="87"/>
      <c r="Q3759" s="86"/>
      <c r="S3759" s="97"/>
      <c r="T3759" s="86"/>
      <c r="U3759" s="86"/>
    </row>
    <row r="3760" spans="2:21" s="84" customFormat="1" ht="15.75" customHeight="1">
      <c r="B3760" s="85"/>
      <c r="M3760" s="86"/>
      <c r="P3760" s="87"/>
      <c r="Q3760" s="86"/>
      <c r="S3760" s="97"/>
      <c r="T3760" s="86"/>
      <c r="U3760" s="86"/>
    </row>
    <row r="3761" spans="2:21" s="84" customFormat="1" ht="15.75" customHeight="1">
      <c r="B3761" s="85"/>
      <c r="M3761" s="86"/>
      <c r="P3761" s="87"/>
      <c r="Q3761" s="86"/>
      <c r="S3761" s="97"/>
      <c r="T3761" s="86"/>
      <c r="U3761" s="86"/>
    </row>
    <row r="3762" spans="2:21" s="84" customFormat="1" ht="15.75" customHeight="1">
      <c r="B3762" s="85"/>
      <c r="M3762" s="86"/>
      <c r="P3762" s="87"/>
      <c r="Q3762" s="86"/>
      <c r="S3762" s="97"/>
      <c r="T3762" s="86"/>
      <c r="U3762" s="86"/>
    </row>
    <row r="3763" spans="2:21" s="84" customFormat="1" ht="15.75" customHeight="1">
      <c r="B3763" s="85"/>
      <c r="M3763" s="86"/>
      <c r="P3763" s="87"/>
      <c r="Q3763" s="86"/>
      <c r="S3763" s="97"/>
      <c r="T3763" s="86"/>
      <c r="U3763" s="86"/>
    </row>
    <row r="3764" spans="2:21" s="84" customFormat="1" ht="15.75" customHeight="1">
      <c r="B3764" s="85"/>
      <c r="M3764" s="86"/>
      <c r="P3764" s="87"/>
      <c r="Q3764" s="86"/>
      <c r="S3764" s="97"/>
      <c r="T3764" s="86"/>
      <c r="U3764" s="86"/>
    </row>
    <row r="3765" spans="2:21" s="84" customFormat="1" ht="15.75" customHeight="1">
      <c r="B3765" s="85"/>
      <c r="M3765" s="86"/>
      <c r="P3765" s="87"/>
      <c r="Q3765" s="86"/>
      <c r="S3765" s="97"/>
      <c r="T3765" s="86"/>
      <c r="U3765" s="86"/>
    </row>
    <row r="3766" spans="2:21" s="84" customFormat="1" ht="15.75" customHeight="1">
      <c r="B3766" s="85"/>
      <c r="M3766" s="86"/>
      <c r="P3766" s="87"/>
      <c r="Q3766" s="86"/>
      <c r="S3766" s="97"/>
      <c r="T3766" s="86"/>
      <c r="U3766" s="86"/>
    </row>
    <row r="3767" spans="2:21" s="84" customFormat="1" ht="15.75" customHeight="1">
      <c r="B3767" s="85"/>
      <c r="M3767" s="86"/>
      <c r="P3767" s="87"/>
      <c r="Q3767" s="86"/>
      <c r="S3767" s="97"/>
      <c r="T3767" s="86"/>
      <c r="U3767" s="86"/>
    </row>
    <row r="3768" spans="2:21" s="84" customFormat="1" ht="15.75" customHeight="1">
      <c r="B3768" s="85"/>
      <c r="M3768" s="86"/>
      <c r="P3768" s="87"/>
      <c r="Q3768" s="86"/>
      <c r="S3768" s="97"/>
      <c r="T3768" s="86"/>
      <c r="U3768" s="86"/>
    </row>
    <row r="3769" spans="2:21" s="84" customFormat="1" ht="15.75" customHeight="1">
      <c r="B3769" s="85"/>
      <c r="M3769" s="86"/>
      <c r="P3769" s="87"/>
      <c r="Q3769" s="86"/>
      <c r="S3769" s="97"/>
      <c r="T3769" s="86"/>
      <c r="U3769" s="86"/>
    </row>
    <row r="3770" spans="2:21" s="84" customFormat="1" ht="15.75" customHeight="1">
      <c r="B3770" s="85"/>
      <c r="M3770" s="86"/>
      <c r="P3770" s="87"/>
      <c r="Q3770" s="86"/>
      <c r="S3770" s="97"/>
      <c r="T3770" s="86"/>
      <c r="U3770" s="86"/>
    </row>
    <row r="3771" spans="2:21" s="84" customFormat="1" ht="15.75" customHeight="1">
      <c r="B3771" s="85"/>
      <c r="M3771" s="86"/>
      <c r="P3771" s="87"/>
      <c r="Q3771" s="86"/>
      <c r="S3771" s="97"/>
      <c r="T3771" s="86"/>
      <c r="U3771" s="86"/>
    </row>
    <row r="3772" spans="2:21" s="84" customFormat="1" ht="15.75" customHeight="1">
      <c r="B3772" s="85"/>
      <c r="M3772" s="86"/>
      <c r="P3772" s="87"/>
      <c r="Q3772" s="86"/>
      <c r="S3772" s="97"/>
      <c r="T3772" s="86"/>
      <c r="U3772" s="86"/>
    </row>
    <row r="3773" spans="2:21" s="84" customFormat="1" ht="15.75" customHeight="1">
      <c r="B3773" s="85"/>
      <c r="M3773" s="86"/>
      <c r="P3773" s="87"/>
      <c r="Q3773" s="86"/>
      <c r="S3773" s="97"/>
      <c r="T3773" s="86"/>
      <c r="U3773" s="86"/>
    </row>
    <row r="3774" spans="2:21" s="84" customFormat="1" ht="15.75" customHeight="1">
      <c r="B3774" s="85"/>
      <c r="M3774" s="86"/>
      <c r="P3774" s="87"/>
      <c r="Q3774" s="86"/>
      <c r="S3774" s="97"/>
      <c r="T3774" s="86"/>
      <c r="U3774" s="86"/>
    </row>
    <row r="3775" spans="2:21" s="84" customFormat="1" ht="15.75" customHeight="1">
      <c r="B3775" s="85"/>
      <c r="M3775" s="86"/>
      <c r="P3775" s="87"/>
      <c r="Q3775" s="86"/>
      <c r="S3775" s="97"/>
      <c r="T3775" s="86"/>
      <c r="U3775" s="86"/>
    </row>
    <row r="3776" spans="2:21" s="84" customFormat="1" ht="15.75" customHeight="1">
      <c r="B3776" s="85"/>
      <c r="M3776" s="86"/>
      <c r="P3776" s="87"/>
      <c r="Q3776" s="86"/>
      <c r="S3776" s="97"/>
      <c r="T3776" s="86"/>
      <c r="U3776" s="86"/>
    </row>
    <row r="3777" spans="2:21" s="84" customFormat="1" ht="15.75" customHeight="1">
      <c r="B3777" s="85"/>
      <c r="M3777" s="86"/>
      <c r="P3777" s="87"/>
      <c r="Q3777" s="86"/>
      <c r="S3777" s="97"/>
      <c r="T3777" s="86"/>
      <c r="U3777" s="86"/>
    </row>
    <row r="3778" spans="2:21" s="84" customFormat="1" ht="15.75" customHeight="1">
      <c r="B3778" s="85"/>
      <c r="M3778" s="86"/>
      <c r="P3778" s="87"/>
      <c r="Q3778" s="86"/>
      <c r="S3778" s="97"/>
      <c r="T3778" s="86"/>
      <c r="U3778" s="86"/>
    </row>
    <row r="3779" spans="2:21" s="84" customFormat="1" ht="15.75" customHeight="1">
      <c r="B3779" s="85"/>
      <c r="M3779" s="86"/>
      <c r="P3779" s="87"/>
      <c r="Q3779" s="86"/>
      <c r="S3779" s="97"/>
      <c r="T3779" s="86"/>
      <c r="U3779" s="86"/>
    </row>
    <row r="3780" spans="2:21" s="84" customFormat="1" ht="15.75" customHeight="1">
      <c r="B3780" s="85"/>
      <c r="M3780" s="86"/>
      <c r="P3780" s="87"/>
      <c r="Q3780" s="86"/>
      <c r="S3780" s="97"/>
      <c r="T3780" s="86"/>
      <c r="U3780" s="86"/>
    </row>
    <row r="3781" spans="2:21" s="84" customFormat="1" ht="15.75" customHeight="1">
      <c r="B3781" s="85"/>
      <c r="M3781" s="86"/>
      <c r="P3781" s="87"/>
      <c r="Q3781" s="86"/>
      <c r="S3781" s="97"/>
      <c r="T3781" s="86"/>
      <c r="U3781" s="86"/>
    </row>
    <row r="3782" spans="2:21" s="84" customFormat="1" ht="15.75" customHeight="1">
      <c r="B3782" s="85"/>
      <c r="M3782" s="86"/>
      <c r="P3782" s="87"/>
      <c r="Q3782" s="86"/>
      <c r="S3782" s="97"/>
      <c r="T3782" s="86"/>
      <c r="U3782" s="86"/>
    </row>
    <row r="3783" spans="2:21" s="84" customFormat="1" ht="15.75" customHeight="1">
      <c r="B3783" s="85"/>
      <c r="M3783" s="86"/>
      <c r="P3783" s="87"/>
      <c r="Q3783" s="86"/>
      <c r="S3783" s="97"/>
      <c r="T3783" s="86"/>
      <c r="U3783" s="86"/>
    </row>
    <row r="3784" spans="2:21" s="84" customFormat="1" ht="15.75" customHeight="1">
      <c r="B3784" s="85"/>
      <c r="M3784" s="86"/>
      <c r="P3784" s="87"/>
      <c r="Q3784" s="86"/>
      <c r="S3784" s="97"/>
      <c r="T3784" s="86"/>
      <c r="U3784" s="86"/>
    </row>
    <row r="3785" spans="2:21" s="84" customFormat="1" ht="15.75" customHeight="1">
      <c r="B3785" s="85"/>
      <c r="M3785" s="86"/>
      <c r="P3785" s="87"/>
      <c r="Q3785" s="86"/>
      <c r="S3785" s="97"/>
      <c r="T3785" s="86"/>
      <c r="U3785" s="86"/>
    </row>
    <row r="3786" spans="2:21" s="84" customFormat="1" ht="15.75" customHeight="1">
      <c r="B3786" s="85"/>
      <c r="M3786" s="86"/>
      <c r="P3786" s="87"/>
      <c r="Q3786" s="86"/>
      <c r="S3786" s="97"/>
      <c r="T3786" s="86"/>
      <c r="U3786" s="86"/>
    </row>
    <row r="3787" spans="2:21" s="84" customFormat="1" ht="15.75" customHeight="1">
      <c r="B3787" s="85"/>
      <c r="M3787" s="86"/>
      <c r="P3787" s="87"/>
      <c r="Q3787" s="86"/>
      <c r="S3787" s="97"/>
      <c r="T3787" s="86"/>
      <c r="U3787" s="86"/>
    </row>
    <row r="3788" spans="2:21" s="84" customFormat="1" ht="15.75" customHeight="1">
      <c r="B3788" s="85"/>
      <c r="M3788" s="86"/>
      <c r="P3788" s="87"/>
      <c r="Q3788" s="86"/>
      <c r="S3788" s="97"/>
      <c r="T3788" s="86"/>
      <c r="U3788" s="86"/>
    </row>
    <row r="3789" spans="2:21" s="84" customFormat="1" ht="15.75" customHeight="1">
      <c r="B3789" s="85"/>
      <c r="M3789" s="86"/>
      <c r="P3789" s="87"/>
      <c r="Q3789" s="86"/>
      <c r="S3789" s="97"/>
      <c r="T3789" s="86"/>
      <c r="U3789" s="86"/>
    </row>
    <row r="3790" spans="2:21" s="84" customFormat="1" ht="15.75" customHeight="1">
      <c r="B3790" s="85"/>
      <c r="M3790" s="86"/>
      <c r="P3790" s="87"/>
      <c r="Q3790" s="86"/>
      <c r="S3790" s="97"/>
      <c r="T3790" s="86"/>
      <c r="U3790" s="86"/>
    </row>
    <row r="3791" spans="2:21" s="84" customFormat="1" ht="15.75" customHeight="1">
      <c r="B3791" s="85"/>
      <c r="M3791" s="86"/>
      <c r="P3791" s="87"/>
      <c r="Q3791" s="86"/>
      <c r="S3791" s="97"/>
      <c r="T3791" s="86"/>
      <c r="U3791" s="86"/>
    </row>
    <row r="3792" spans="2:21" s="84" customFormat="1" ht="15.75" customHeight="1">
      <c r="B3792" s="85"/>
      <c r="M3792" s="86"/>
      <c r="P3792" s="87"/>
      <c r="Q3792" s="86"/>
      <c r="S3792" s="97"/>
      <c r="T3792" s="86"/>
      <c r="U3792" s="86"/>
    </row>
    <row r="3793" spans="2:21" s="84" customFormat="1" ht="15.75" customHeight="1">
      <c r="B3793" s="85"/>
      <c r="M3793" s="86"/>
      <c r="P3793" s="87"/>
      <c r="Q3793" s="86"/>
      <c r="S3793" s="97"/>
      <c r="T3793" s="86"/>
      <c r="U3793" s="86"/>
    </row>
    <row r="3794" spans="2:21" s="84" customFormat="1" ht="15.75" customHeight="1">
      <c r="B3794" s="85"/>
      <c r="M3794" s="86"/>
      <c r="P3794" s="87"/>
      <c r="Q3794" s="86"/>
      <c r="S3794" s="97"/>
      <c r="T3794" s="86"/>
      <c r="U3794" s="86"/>
    </row>
    <row r="3795" spans="2:21" s="84" customFormat="1" ht="15.75" customHeight="1">
      <c r="B3795" s="85"/>
      <c r="M3795" s="86"/>
      <c r="P3795" s="87"/>
      <c r="Q3795" s="86"/>
      <c r="S3795" s="97"/>
      <c r="T3795" s="86"/>
      <c r="U3795" s="86"/>
    </row>
    <row r="3796" spans="2:21" s="84" customFormat="1" ht="15.75" customHeight="1">
      <c r="B3796" s="85"/>
      <c r="M3796" s="86"/>
      <c r="P3796" s="87"/>
      <c r="Q3796" s="86"/>
      <c r="S3796" s="97"/>
      <c r="T3796" s="86"/>
      <c r="U3796" s="86"/>
    </row>
    <row r="3797" spans="2:21" s="84" customFormat="1" ht="15.75" customHeight="1">
      <c r="B3797" s="85"/>
      <c r="M3797" s="86"/>
      <c r="P3797" s="87"/>
      <c r="Q3797" s="86"/>
      <c r="S3797" s="97"/>
      <c r="T3797" s="86"/>
      <c r="U3797" s="86"/>
    </row>
    <row r="3798" spans="2:21" s="84" customFormat="1" ht="15.75" customHeight="1">
      <c r="B3798" s="85"/>
      <c r="M3798" s="86"/>
      <c r="P3798" s="87"/>
      <c r="Q3798" s="86"/>
      <c r="S3798" s="97"/>
      <c r="T3798" s="86"/>
      <c r="U3798" s="86"/>
    </row>
    <row r="3799" spans="2:21" s="84" customFormat="1" ht="15.75" customHeight="1">
      <c r="B3799" s="85"/>
      <c r="M3799" s="86"/>
      <c r="P3799" s="87"/>
      <c r="Q3799" s="86"/>
      <c r="S3799" s="97"/>
      <c r="T3799" s="86"/>
      <c r="U3799" s="86"/>
    </row>
    <row r="3800" spans="2:21" s="84" customFormat="1" ht="15.75" customHeight="1">
      <c r="B3800" s="85"/>
      <c r="M3800" s="86"/>
      <c r="P3800" s="87"/>
      <c r="Q3800" s="86"/>
      <c r="S3800" s="97"/>
      <c r="T3800" s="86"/>
      <c r="U3800" s="86"/>
    </row>
    <row r="3801" spans="2:21" s="84" customFormat="1" ht="15.75" customHeight="1">
      <c r="B3801" s="85"/>
      <c r="M3801" s="86"/>
      <c r="P3801" s="87"/>
      <c r="Q3801" s="86"/>
      <c r="S3801" s="97"/>
      <c r="T3801" s="86"/>
      <c r="U3801" s="86"/>
    </row>
    <row r="3802" spans="2:21" s="84" customFormat="1" ht="15.75" customHeight="1">
      <c r="B3802" s="85"/>
      <c r="M3802" s="86"/>
      <c r="P3802" s="87"/>
      <c r="Q3802" s="86"/>
      <c r="S3802" s="97"/>
      <c r="T3802" s="86"/>
      <c r="U3802" s="86"/>
    </row>
    <row r="3803" spans="2:21" s="84" customFormat="1" ht="15.75" customHeight="1">
      <c r="B3803" s="85"/>
      <c r="M3803" s="86"/>
      <c r="P3803" s="87"/>
      <c r="Q3803" s="86"/>
      <c r="S3803" s="97"/>
      <c r="T3803" s="86"/>
      <c r="U3803" s="86"/>
    </row>
    <row r="3804" spans="2:21" s="84" customFormat="1" ht="15.75" customHeight="1">
      <c r="B3804" s="85"/>
      <c r="M3804" s="86"/>
      <c r="P3804" s="87"/>
      <c r="Q3804" s="86"/>
      <c r="S3804" s="97"/>
      <c r="T3804" s="86"/>
      <c r="U3804" s="86"/>
    </row>
    <row r="3805" spans="2:21" s="84" customFormat="1" ht="15.75" customHeight="1">
      <c r="B3805" s="85"/>
      <c r="M3805" s="86"/>
      <c r="P3805" s="87"/>
      <c r="Q3805" s="86"/>
      <c r="S3805" s="97"/>
      <c r="T3805" s="86"/>
      <c r="U3805" s="86"/>
    </row>
    <row r="3806" spans="2:21" s="84" customFormat="1" ht="15.75" customHeight="1">
      <c r="B3806" s="85"/>
      <c r="M3806" s="86"/>
      <c r="P3806" s="87"/>
      <c r="Q3806" s="86"/>
      <c r="S3806" s="97"/>
      <c r="T3806" s="86"/>
      <c r="U3806" s="86"/>
    </row>
    <row r="3807" spans="2:21" s="84" customFormat="1" ht="15.75" customHeight="1">
      <c r="B3807" s="85"/>
      <c r="M3807" s="86"/>
      <c r="P3807" s="87"/>
      <c r="Q3807" s="86"/>
      <c r="S3807" s="97"/>
      <c r="T3807" s="86"/>
      <c r="U3807" s="86"/>
    </row>
    <row r="3808" spans="2:21" s="84" customFormat="1" ht="15.75" customHeight="1">
      <c r="B3808" s="85"/>
      <c r="M3808" s="86"/>
      <c r="P3808" s="87"/>
      <c r="Q3808" s="86"/>
      <c r="S3808" s="97"/>
      <c r="T3808" s="86"/>
      <c r="U3808" s="86"/>
    </row>
    <row r="3809" spans="2:21" s="84" customFormat="1" ht="15.75" customHeight="1">
      <c r="B3809" s="85"/>
      <c r="M3809" s="86"/>
      <c r="P3809" s="87"/>
      <c r="Q3809" s="86"/>
      <c r="S3809" s="97"/>
      <c r="T3809" s="86"/>
      <c r="U3809" s="86"/>
    </row>
    <row r="3810" spans="2:21" s="84" customFormat="1" ht="15.75" customHeight="1">
      <c r="B3810" s="85"/>
      <c r="M3810" s="86"/>
      <c r="P3810" s="87"/>
      <c r="Q3810" s="86"/>
      <c r="S3810" s="97"/>
      <c r="T3810" s="86"/>
      <c r="U3810" s="86"/>
    </row>
    <row r="3811" spans="2:21" s="84" customFormat="1" ht="15.75" customHeight="1">
      <c r="B3811" s="85"/>
      <c r="M3811" s="86"/>
      <c r="P3811" s="87"/>
      <c r="Q3811" s="86"/>
      <c r="S3811" s="97"/>
      <c r="T3811" s="86"/>
      <c r="U3811" s="86"/>
    </row>
    <row r="3812" spans="2:21" s="84" customFormat="1" ht="15.75" customHeight="1">
      <c r="B3812" s="85"/>
      <c r="M3812" s="86"/>
      <c r="P3812" s="87"/>
      <c r="Q3812" s="86"/>
      <c r="S3812" s="97"/>
      <c r="T3812" s="86"/>
      <c r="U3812" s="86"/>
    </row>
    <row r="3813" spans="2:21" s="84" customFormat="1" ht="15.75" customHeight="1">
      <c r="B3813" s="85"/>
      <c r="M3813" s="86"/>
      <c r="P3813" s="87"/>
      <c r="Q3813" s="86"/>
      <c r="S3813" s="97"/>
      <c r="T3813" s="86"/>
      <c r="U3813" s="86"/>
    </row>
    <row r="3814" spans="2:21" s="84" customFormat="1" ht="15.75" customHeight="1">
      <c r="B3814" s="85"/>
      <c r="M3814" s="86"/>
      <c r="P3814" s="87"/>
      <c r="Q3814" s="86"/>
      <c r="S3814" s="97"/>
      <c r="T3814" s="86"/>
      <c r="U3814" s="86"/>
    </row>
    <row r="3815" spans="2:21" s="84" customFormat="1" ht="15.75" customHeight="1">
      <c r="B3815" s="85"/>
      <c r="M3815" s="86"/>
      <c r="P3815" s="87"/>
      <c r="Q3815" s="86"/>
      <c r="S3815" s="97"/>
      <c r="T3815" s="86"/>
      <c r="U3815" s="86"/>
    </row>
    <row r="3816" spans="2:21" s="84" customFormat="1" ht="15.75" customHeight="1">
      <c r="B3816" s="85"/>
      <c r="M3816" s="86"/>
      <c r="P3816" s="87"/>
      <c r="Q3816" s="86"/>
      <c r="S3816" s="97"/>
      <c r="T3816" s="86"/>
      <c r="U3816" s="86"/>
    </row>
    <row r="3817" spans="2:21" s="84" customFormat="1" ht="15.75" customHeight="1">
      <c r="B3817" s="85"/>
      <c r="M3817" s="86"/>
      <c r="P3817" s="87"/>
      <c r="Q3817" s="86"/>
      <c r="S3817" s="97"/>
      <c r="T3817" s="86"/>
      <c r="U3817" s="86"/>
    </row>
    <row r="3818" spans="2:21" s="84" customFormat="1" ht="15.75" customHeight="1">
      <c r="B3818" s="85"/>
      <c r="M3818" s="86"/>
      <c r="P3818" s="87"/>
      <c r="Q3818" s="86"/>
      <c r="S3818" s="97"/>
      <c r="T3818" s="86"/>
      <c r="U3818" s="86"/>
    </row>
    <row r="3819" spans="2:21" s="84" customFormat="1" ht="15.75" customHeight="1">
      <c r="B3819" s="85"/>
      <c r="M3819" s="86"/>
      <c r="P3819" s="87"/>
      <c r="Q3819" s="86"/>
      <c r="S3819" s="97"/>
      <c r="T3819" s="86"/>
      <c r="U3819" s="86"/>
    </row>
    <row r="3820" spans="2:21" s="84" customFormat="1" ht="15.75" customHeight="1">
      <c r="B3820" s="85"/>
      <c r="M3820" s="86"/>
      <c r="P3820" s="87"/>
      <c r="Q3820" s="86"/>
      <c r="S3820" s="97"/>
      <c r="T3820" s="86"/>
      <c r="U3820" s="86"/>
    </row>
    <row r="3821" spans="2:21" s="84" customFormat="1" ht="15.75" customHeight="1">
      <c r="B3821" s="85"/>
      <c r="M3821" s="86"/>
      <c r="P3821" s="87"/>
      <c r="Q3821" s="86"/>
      <c r="S3821" s="97"/>
      <c r="T3821" s="86"/>
      <c r="U3821" s="86"/>
    </row>
    <row r="3822" spans="2:21" s="84" customFormat="1" ht="15.75" customHeight="1">
      <c r="B3822" s="85"/>
      <c r="M3822" s="86"/>
      <c r="P3822" s="87"/>
      <c r="Q3822" s="86"/>
      <c r="S3822" s="97"/>
      <c r="T3822" s="86"/>
      <c r="U3822" s="86"/>
    </row>
    <row r="3823" spans="2:21" s="84" customFormat="1" ht="15.75" customHeight="1">
      <c r="B3823" s="85"/>
      <c r="M3823" s="86"/>
      <c r="P3823" s="87"/>
      <c r="Q3823" s="86"/>
      <c r="S3823" s="97"/>
      <c r="T3823" s="86"/>
      <c r="U3823" s="86"/>
    </row>
    <row r="3824" spans="2:21" s="84" customFormat="1" ht="15.75" customHeight="1">
      <c r="B3824" s="85"/>
      <c r="M3824" s="86"/>
      <c r="P3824" s="87"/>
      <c r="Q3824" s="86"/>
      <c r="S3824" s="97"/>
      <c r="T3824" s="86"/>
      <c r="U3824" s="86"/>
    </row>
    <row r="3825" spans="2:21" s="84" customFormat="1" ht="15.75" customHeight="1">
      <c r="B3825" s="85"/>
      <c r="M3825" s="86"/>
      <c r="P3825" s="87"/>
      <c r="Q3825" s="86"/>
      <c r="S3825" s="97"/>
      <c r="T3825" s="86"/>
      <c r="U3825" s="86"/>
    </row>
    <row r="3826" spans="2:21" s="84" customFormat="1" ht="15.75" customHeight="1">
      <c r="B3826" s="85"/>
      <c r="M3826" s="86"/>
      <c r="P3826" s="87"/>
      <c r="Q3826" s="86"/>
      <c r="S3826" s="97"/>
      <c r="T3826" s="86"/>
      <c r="U3826" s="86"/>
    </row>
    <row r="3827" spans="2:21" s="84" customFormat="1" ht="15.75" customHeight="1">
      <c r="B3827" s="85"/>
      <c r="M3827" s="86"/>
      <c r="P3827" s="87"/>
      <c r="Q3827" s="86"/>
      <c r="S3827" s="97"/>
      <c r="T3827" s="86"/>
      <c r="U3827" s="86"/>
    </row>
    <row r="3828" spans="2:21" s="84" customFormat="1" ht="15.75" customHeight="1">
      <c r="B3828" s="85"/>
      <c r="M3828" s="86"/>
      <c r="P3828" s="87"/>
      <c r="Q3828" s="86"/>
      <c r="S3828" s="97"/>
      <c r="T3828" s="86"/>
      <c r="U3828" s="86"/>
    </row>
    <row r="3829" spans="2:21" s="84" customFormat="1" ht="15.75" customHeight="1">
      <c r="B3829" s="85"/>
      <c r="M3829" s="86"/>
      <c r="P3829" s="87"/>
      <c r="Q3829" s="86"/>
      <c r="S3829" s="97"/>
      <c r="T3829" s="86"/>
      <c r="U3829" s="86"/>
    </row>
    <row r="3830" spans="2:21" s="84" customFormat="1" ht="15.75" customHeight="1">
      <c r="B3830" s="85"/>
      <c r="M3830" s="86"/>
      <c r="P3830" s="87"/>
      <c r="Q3830" s="86"/>
      <c r="S3830" s="97"/>
      <c r="T3830" s="86"/>
      <c r="U3830" s="86"/>
    </row>
    <row r="3831" spans="2:21" s="84" customFormat="1" ht="15.75" customHeight="1">
      <c r="B3831" s="85"/>
      <c r="M3831" s="86"/>
      <c r="P3831" s="87"/>
      <c r="Q3831" s="86"/>
      <c r="S3831" s="97"/>
      <c r="T3831" s="86"/>
      <c r="U3831" s="86"/>
    </row>
    <row r="3832" spans="2:21" s="84" customFormat="1" ht="15.75" customHeight="1">
      <c r="B3832" s="85"/>
      <c r="M3832" s="86"/>
      <c r="P3832" s="87"/>
      <c r="Q3832" s="86"/>
      <c r="S3832" s="97"/>
      <c r="T3832" s="86"/>
      <c r="U3832" s="86"/>
    </row>
    <row r="3833" spans="2:21" s="84" customFormat="1" ht="15.75" customHeight="1">
      <c r="B3833" s="85"/>
      <c r="M3833" s="86"/>
      <c r="P3833" s="87"/>
      <c r="Q3833" s="86"/>
      <c r="S3833" s="97"/>
      <c r="T3833" s="86"/>
      <c r="U3833" s="86"/>
    </row>
    <row r="3834" spans="2:21" s="84" customFormat="1" ht="15.75" customHeight="1">
      <c r="B3834" s="85"/>
      <c r="M3834" s="86"/>
      <c r="P3834" s="87"/>
      <c r="Q3834" s="86"/>
      <c r="S3834" s="97"/>
      <c r="T3834" s="86"/>
      <c r="U3834" s="86"/>
    </row>
    <row r="3835" spans="2:21" s="84" customFormat="1" ht="15.75" customHeight="1">
      <c r="B3835" s="85"/>
      <c r="M3835" s="86"/>
      <c r="P3835" s="87"/>
      <c r="Q3835" s="86"/>
      <c r="S3835" s="97"/>
      <c r="T3835" s="86"/>
      <c r="U3835" s="86"/>
    </row>
    <row r="3836" spans="2:21" s="84" customFormat="1" ht="15.75" customHeight="1">
      <c r="B3836" s="85"/>
      <c r="M3836" s="86"/>
      <c r="P3836" s="87"/>
      <c r="Q3836" s="86"/>
      <c r="S3836" s="97"/>
      <c r="T3836" s="86"/>
      <c r="U3836" s="86"/>
    </row>
    <row r="3837" spans="2:21" s="84" customFormat="1" ht="15.75" customHeight="1">
      <c r="B3837" s="85"/>
      <c r="M3837" s="86"/>
      <c r="P3837" s="87"/>
      <c r="Q3837" s="86"/>
      <c r="S3837" s="97"/>
      <c r="T3837" s="86"/>
      <c r="U3837" s="86"/>
    </row>
    <row r="3838" spans="2:21" s="84" customFormat="1" ht="15.75" customHeight="1">
      <c r="B3838" s="85"/>
      <c r="M3838" s="86"/>
      <c r="P3838" s="87"/>
      <c r="Q3838" s="86"/>
      <c r="S3838" s="97"/>
      <c r="T3838" s="86"/>
      <c r="U3838" s="86"/>
    </row>
    <row r="3839" spans="2:21" s="84" customFormat="1" ht="15.75" customHeight="1">
      <c r="B3839" s="85"/>
      <c r="M3839" s="86"/>
      <c r="P3839" s="87"/>
      <c r="Q3839" s="86"/>
      <c r="S3839" s="97"/>
      <c r="T3839" s="86"/>
      <c r="U3839" s="86"/>
    </row>
    <row r="3840" spans="2:21" s="84" customFormat="1" ht="15.75" customHeight="1">
      <c r="B3840" s="85"/>
      <c r="M3840" s="86"/>
      <c r="P3840" s="87"/>
      <c r="Q3840" s="86"/>
      <c r="S3840" s="97"/>
      <c r="T3840" s="86"/>
      <c r="U3840" s="86"/>
    </row>
    <row r="3841" spans="2:21" s="84" customFormat="1" ht="15.75" customHeight="1">
      <c r="B3841" s="85"/>
      <c r="M3841" s="86"/>
      <c r="P3841" s="87"/>
      <c r="Q3841" s="86"/>
      <c r="S3841" s="97"/>
      <c r="T3841" s="86"/>
      <c r="U3841" s="86"/>
    </row>
    <row r="3842" spans="2:21" s="84" customFormat="1" ht="15.75" customHeight="1">
      <c r="B3842" s="85"/>
      <c r="M3842" s="86"/>
      <c r="P3842" s="87"/>
      <c r="Q3842" s="86"/>
      <c r="S3842" s="97"/>
      <c r="T3842" s="86"/>
      <c r="U3842" s="86"/>
    </row>
    <row r="3843" spans="2:21" s="84" customFormat="1" ht="15.75" customHeight="1">
      <c r="B3843" s="85"/>
      <c r="M3843" s="86"/>
      <c r="P3843" s="87"/>
      <c r="Q3843" s="86"/>
      <c r="S3843" s="97"/>
      <c r="T3843" s="86"/>
      <c r="U3843" s="86"/>
    </row>
    <row r="3844" spans="2:21" s="84" customFormat="1" ht="15.75" customHeight="1">
      <c r="B3844" s="85"/>
      <c r="M3844" s="86"/>
      <c r="P3844" s="87"/>
      <c r="Q3844" s="86"/>
      <c r="S3844" s="97"/>
      <c r="T3844" s="86"/>
      <c r="U3844" s="86"/>
    </row>
    <row r="3845" spans="2:21" s="84" customFormat="1" ht="15.75" customHeight="1">
      <c r="B3845" s="85"/>
      <c r="M3845" s="86"/>
      <c r="P3845" s="87"/>
      <c r="Q3845" s="86"/>
      <c r="S3845" s="97"/>
      <c r="T3845" s="86"/>
      <c r="U3845" s="86"/>
    </row>
    <row r="3846" spans="2:21" s="84" customFormat="1" ht="15.75" customHeight="1">
      <c r="B3846" s="85"/>
      <c r="M3846" s="86"/>
      <c r="P3846" s="87"/>
      <c r="Q3846" s="86"/>
      <c r="S3846" s="97"/>
      <c r="T3846" s="86"/>
      <c r="U3846" s="86"/>
    </row>
    <row r="3847" spans="2:21" s="84" customFormat="1" ht="15.75" customHeight="1">
      <c r="B3847" s="85"/>
      <c r="M3847" s="86"/>
      <c r="P3847" s="87"/>
      <c r="Q3847" s="86"/>
      <c r="S3847" s="97"/>
      <c r="T3847" s="86"/>
      <c r="U3847" s="86"/>
    </row>
    <row r="3848" spans="2:21" s="84" customFormat="1" ht="15.75" customHeight="1">
      <c r="B3848" s="85"/>
      <c r="M3848" s="86"/>
      <c r="P3848" s="87"/>
      <c r="Q3848" s="86"/>
      <c r="S3848" s="97"/>
      <c r="T3848" s="86"/>
      <c r="U3848" s="86"/>
    </row>
    <row r="3849" spans="2:21" s="84" customFormat="1" ht="15.75" customHeight="1">
      <c r="B3849" s="85"/>
      <c r="M3849" s="86"/>
      <c r="P3849" s="87"/>
      <c r="Q3849" s="86"/>
      <c r="S3849" s="97"/>
      <c r="T3849" s="86"/>
      <c r="U3849" s="86"/>
    </row>
    <row r="3850" spans="2:21" s="84" customFormat="1" ht="15.75" customHeight="1">
      <c r="B3850" s="85"/>
      <c r="M3850" s="86"/>
      <c r="P3850" s="87"/>
      <c r="Q3850" s="86"/>
      <c r="S3850" s="97"/>
      <c r="T3850" s="86"/>
      <c r="U3850" s="86"/>
    </row>
    <row r="3851" spans="2:21" s="84" customFormat="1" ht="15.75" customHeight="1">
      <c r="B3851" s="85"/>
      <c r="M3851" s="86"/>
      <c r="P3851" s="87"/>
      <c r="Q3851" s="86"/>
      <c r="S3851" s="97"/>
      <c r="T3851" s="86"/>
      <c r="U3851" s="86"/>
    </row>
    <row r="3852" spans="2:21" s="84" customFormat="1" ht="15.75" customHeight="1">
      <c r="B3852" s="85"/>
      <c r="M3852" s="86"/>
      <c r="P3852" s="87"/>
      <c r="Q3852" s="86"/>
      <c r="S3852" s="97"/>
      <c r="T3852" s="86"/>
      <c r="U3852" s="86"/>
    </row>
    <row r="3853" spans="2:21" s="84" customFormat="1" ht="15.75" customHeight="1">
      <c r="B3853" s="85"/>
      <c r="M3853" s="86"/>
      <c r="P3853" s="87"/>
      <c r="Q3853" s="86"/>
      <c r="S3853" s="97"/>
      <c r="T3853" s="86"/>
      <c r="U3853" s="86"/>
    </row>
    <row r="3854" spans="2:21" s="84" customFormat="1" ht="15.75" customHeight="1">
      <c r="B3854" s="85"/>
      <c r="M3854" s="86"/>
      <c r="P3854" s="87"/>
      <c r="Q3854" s="86"/>
      <c r="S3854" s="97"/>
      <c r="T3854" s="86"/>
      <c r="U3854" s="86"/>
    </row>
    <row r="3855" spans="2:21" s="84" customFormat="1" ht="15.75" customHeight="1">
      <c r="B3855" s="85"/>
      <c r="M3855" s="86"/>
      <c r="P3855" s="87"/>
      <c r="Q3855" s="86"/>
      <c r="S3855" s="97"/>
      <c r="T3855" s="86"/>
      <c r="U3855" s="86"/>
    </row>
    <row r="3856" spans="2:21" s="84" customFormat="1" ht="15.75" customHeight="1">
      <c r="B3856" s="85"/>
      <c r="M3856" s="86"/>
      <c r="P3856" s="87"/>
      <c r="Q3856" s="86"/>
      <c r="S3856" s="97"/>
      <c r="T3856" s="86"/>
      <c r="U3856" s="86"/>
    </row>
    <row r="3857" spans="2:21" s="84" customFormat="1" ht="15.75" customHeight="1">
      <c r="B3857" s="85"/>
      <c r="M3857" s="86"/>
      <c r="P3857" s="87"/>
      <c r="Q3857" s="86"/>
      <c r="S3857" s="97"/>
      <c r="T3857" s="86"/>
      <c r="U3857" s="86"/>
    </row>
    <row r="3858" spans="2:21" s="84" customFormat="1" ht="15.75" customHeight="1">
      <c r="B3858" s="85"/>
      <c r="M3858" s="86"/>
      <c r="P3858" s="87"/>
      <c r="Q3858" s="86"/>
      <c r="S3858" s="97"/>
      <c r="T3858" s="86"/>
      <c r="U3858" s="86"/>
    </row>
    <row r="3859" spans="2:21" s="84" customFormat="1" ht="15.75" customHeight="1">
      <c r="B3859" s="85"/>
      <c r="M3859" s="86"/>
      <c r="P3859" s="87"/>
      <c r="Q3859" s="86"/>
      <c r="S3859" s="97"/>
      <c r="T3859" s="86"/>
      <c r="U3859" s="86"/>
    </row>
    <row r="3860" spans="2:21" s="84" customFormat="1" ht="15.75" customHeight="1">
      <c r="B3860" s="85"/>
      <c r="M3860" s="86"/>
      <c r="P3860" s="87"/>
      <c r="Q3860" s="86"/>
      <c r="S3860" s="97"/>
      <c r="T3860" s="86"/>
      <c r="U3860" s="86"/>
    </row>
    <row r="3861" spans="2:21" s="84" customFormat="1" ht="15.75" customHeight="1">
      <c r="B3861" s="85"/>
      <c r="M3861" s="86"/>
      <c r="P3861" s="87"/>
      <c r="Q3861" s="86"/>
      <c r="S3861" s="97"/>
      <c r="T3861" s="86"/>
      <c r="U3861" s="86"/>
    </row>
    <row r="3862" spans="2:21" s="84" customFormat="1" ht="15.75" customHeight="1">
      <c r="B3862" s="85"/>
      <c r="M3862" s="86"/>
      <c r="P3862" s="87"/>
      <c r="Q3862" s="86"/>
      <c r="S3862" s="97"/>
      <c r="T3862" s="86"/>
      <c r="U3862" s="86"/>
    </row>
    <row r="3863" spans="2:21" s="84" customFormat="1" ht="15.75" customHeight="1">
      <c r="B3863" s="85"/>
      <c r="M3863" s="86"/>
      <c r="P3863" s="87"/>
      <c r="Q3863" s="86"/>
      <c r="S3863" s="97"/>
      <c r="T3863" s="86"/>
      <c r="U3863" s="86"/>
    </row>
    <row r="3864" spans="2:21" s="84" customFormat="1" ht="15.75" customHeight="1">
      <c r="B3864" s="85"/>
      <c r="M3864" s="86"/>
      <c r="P3864" s="87"/>
      <c r="Q3864" s="86"/>
      <c r="S3864" s="97"/>
      <c r="T3864" s="86"/>
      <c r="U3864" s="86"/>
    </row>
    <row r="3865" spans="2:21" s="84" customFormat="1" ht="15.75" customHeight="1">
      <c r="B3865" s="85"/>
      <c r="M3865" s="86"/>
      <c r="P3865" s="87"/>
      <c r="Q3865" s="86"/>
      <c r="S3865" s="97"/>
      <c r="T3865" s="86"/>
      <c r="U3865" s="86"/>
    </row>
    <row r="3866" spans="2:21" s="84" customFormat="1" ht="15.75" customHeight="1">
      <c r="B3866" s="85"/>
      <c r="M3866" s="86"/>
      <c r="P3866" s="87"/>
      <c r="Q3866" s="86"/>
      <c r="S3866" s="97"/>
      <c r="T3866" s="86"/>
      <c r="U3866" s="86"/>
    </row>
    <row r="3867" spans="2:21" s="84" customFormat="1" ht="15.75" customHeight="1">
      <c r="B3867" s="85"/>
      <c r="M3867" s="86"/>
      <c r="P3867" s="87"/>
      <c r="Q3867" s="86"/>
      <c r="S3867" s="97"/>
      <c r="T3867" s="86"/>
      <c r="U3867" s="86"/>
    </row>
    <row r="3868" spans="2:21" s="84" customFormat="1" ht="15.75" customHeight="1">
      <c r="B3868" s="85"/>
      <c r="M3868" s="86"/>
      <c r="P3868" s="87"/>
      <c r="Q3868" s="86"/>
      <c r="S3868" s="97"/>
      <c r="T3868" s="86"/>
      <c r="U3868" s="86"/>
    </row>
    <row r="3869" spans="2:21" s="84" customFormat="1" ht="15.75" customHeight="1">
      <c r="B3869" s="85"/>
      <c r="M3869" s="86"/>
      <c r="P3869" s="87"/>
      <c r="Q3869" s="86"/>
      <c r="S3869" s="97"/>
      <c r="T3869" s="86"/>
      <c r="U3869" s="86"/>
    </row>
    <row r="3870" spans="2:21" s="84" customFormat="1" ht="15.75" customHeight="1">
      <c r="B3870" s="85"/>
      <c r="M3870" s="86"/>
      <c r="P3870" s="87"/>
      <c r="Q3870" s="86"/>
      <c r="S3870" s="97"/>
      <c r="T3870" s="86"/>
      <c r="U3870" s="86"/>
    </row>
    <row r="3871" spans="2:21" s="84" customFormat="1" ht="15.75" customHeight="1">
      <c r="B3871" s="85"/>
      <c r="M3871" s="86"/>
      <c r="P3871" s="87"/>
      <c r="Q3871" s="86"/>
      <c r="S3871" s="97"/>
      <c r="T3871" s="86"/>
      <c r="U3871" s="86"/>
    </row>
    <row r="3872" spans="2:21" s="84" customFormat="1" ht="15.75" customHeight="1">
      <c r="B3872" s="85"/>
      <c r="M3872" s="86"/>
      <c r="P3872" s="87"/>
      <c r="Q3872" s="86"/>
      <c r="S3872" s="97"/>
      <c r="T3872" s="86"/>
      <c r="U3872" s="86"/>
    </row>
    <row r="3873" spans="2:21" s="84" customFormat="1" ht="15.75" customHeight="1">
      <c r="B3873" s="85"/>
      <c r="M3873" s="86"/>
      <c r="P3873" s="87"/>
      <c r="Q3873" s="86"/>
      <c r="S3873" s="97"/>
      <c r="T3873" s="86"/>
      <c r="U3873" s="86"/>
    </row>
    <row r="3874" spans="2:21" s="84" customFormat="1" ht="15.75" customHeight="1">
      <c r="B3874" s="85"/>
      <c r="M3874" s="86"/>
      <c r="P3874" s="87"/>
      <c r="Q3874" s="86"/>
      <c r="S3874" s="97"/>
      <c r="T3874" s="86"/>
      <c r="U3874" s="86"/>
    </row>
    <row r="3875" spans="2:21" s="84" customFormat="1" ht="15.75" customHeight="1">
      <c r="B3875" s="85"/>
      <c r="M3875" s="86"/>
      <c r="P3875" s="87"/>
      <c r="Q3875" s="86"/>
      <c r="S3875" s="97"/>
      <c r="T3875" s="86"/>
      <c r="U3875" s="86"/>
    </row>
    <row r="3876" spans="2:21" s="84" customFormat="1" ht="15.75" customHeight="1">
      <c r="B3876" s="85"/>
      <c r="M3876" s="86"/>
      <c r="P3876" s="87"/>
      <c r="Q3876" s="86"/>
      <c r="S3876" s="97"/>
      <c r="T3876" s="86"/>
      <c r="U3876" s="86"/>
    </row>
    <row r="3877" spans="2:21" s="84" customFormat="1" ht="15.75" customHeight="1">
      <c r="B3877" s="85"/>
      <c r="M3877" s="86"/>
      <c r="P3877" s="87"/>
      <c r="Q3877" s="86"/>
      <c r="S3877" s="97"/>
      <c r="T3877" s="86"/>
      <c r="U3877" s="86"/>
    </row>
    <row r="3878" spans="2:21" s="84" customFormat="1" ht="15.75" customHeight="1">
      <c r="B3878" s="85"/>
      <c r="M3878" s="86"/>
      <c r="P3878" s="87"/>
      <c r="Q3878" s="86"/>
      <c r="S3878" s="97"/>
      <c r="T3878" s="86"/>
      <c r="U3878" s="86"/>
    </row>
    <row r="3879" spans="2:21" s="84" customFormat="1" ht="15.75" customHeight="1">
      <c r="B3879" s="85"/>
      <c r="M3879" s="86"/>
      <c r="P3879" s="87"/>
      <c r="Q3879" s="86"/>
      <c r="S3879" s="97"/>
      <c r="T3879" s="86"/>
      <c r="U3879" s="86"/>
    </row>
    <row r="3880" spans="2:21" s="84" customFormat="1" ht="15.75" customHeight="1">
      <c r="B3880" s="85"/>
      <c r="M3880" s="86"/>
      <c r="P3880" s="87"/>
      <c r="Q3880" s="86"/>
      <c r="S3880" s="97"/>
      <c r="T3880" s="86"/>
      <c r="U3880" s="86"/>
    </row>
    <row r="3881" spans="2:21" s="84" customFormat="1" ht="15.75" customHeight="1">
      <c r="B3881" s="85"/>
      <c r="M3881" s="86"/>
      <c r="P3881" s="87"/>
      <c r="Q3881" s="86"/>
      <c r="S3881" s="97"/>
      <c r="T3881" s="86"/>
      <c r="U3881" s="86"/>
    </row>
    <row r="3882" spans="2:21" s="84" customFormat="1" ht="15.75" customHeight="1">
      <c r="B3882" s="85"/>
      <c r="M3882" s="86"/>
      <c r="P3882" s="87"/>
      <c r="Q3882" s="86"/>
      <c r="S3882" s="97"/>
      <c r="T3882" s="86"/>
      <c r="U3882" s="86"/>
    </row>
    <row r="3883" spans="2:21" s="84" customFormat="1" ht="15.75" customHeight="1">
      <c r="B3883" s="85"/>
      <c r="M3883" s="86"/>
      <c r="P3883" s="87"/>
      <c r="Q3883" s="86"/>
      <c r="S3883" s="97"/>
      <c r="T3883" s="86"/>
      <c r="U3883" s="86"/>
    </row>
    <row r="3884" spans="2:21" s="84" customFormat="1" ht="15.75" customHeight="1">
      <c r="B3884" s="85"/>
      <c r="M3884" s="86"/>
      <c r="P3884" s="87"/>
      <c r="Q3884" s="86"/>
      <c r="S3884" s="97"/>
      <c r="T3884" s="86"/>
      <c r="U3884" s="86"/>
    </row>
    <row r="3885" spans="2:21" s="84" customFormat="1" ht="15.75" customHeight="1">
      <c r="B3885" s="85"/>
      <c r="M3885" s="86"/>
      <c r="P3885" s="87"/>
      <c r="Q3885" s="86"/>
      <c r="S3885" s="97"/>
      <c r="T3885" s="86"/>
      <c r="U3885" s="86"/>
    </row>
    <row r="3886" spans="2:21" s="84" customFormat="1" ht="15.75" customHeight="1">
      <c r="B3886" s="85"/>
      <c r="M3886" s="86"/>
      <c r="P3886" s="87"/>
      <c r="Q3886" s="86"/>
      <c r="S3886" s="97"/>
      <c r="T3886" s="86"/>
      <c r="U3886" s="86"/>
    </row>
    <row r="3887" spans="2:21" s="84" customFormat="1" ht="15.75" customHeight="1">
      <c r="B3887" s="85"/>
      <c r="M3887" s="86"/>
      <c r="P3887" s="87"/>
      <c r="Q3887" s="86"/>
      <c r="S3887" s="97"/>
      <c r="T3887" s="86"/>
      <c r="U3887" s="86"/>
    </row>
    <row r="3888" spans="2:21" s="84" customFormat="1" ht="15.75" customHeight="1">
      <c r="B3888" s="85"/>
      <c r="M3888" s="86"/>
      <c r="P3888" s="87"/>
      <c r="Q3888" s="86"/>
      <c r="S3888" s="97"/>
      <c r="T3888" s="86"/>
      <c r="U3888" s="86"/>
    </row>
    <row r="3889" spans="2:21" s="84" customFormat="1" ht="15.75" customHeight="1">
      <c r="B3889" s="85"/>
      <c r="M3889" s="86"/>
      <c r="P3889" s="87"/>
      <c r="Q3889" s="86"/>
      <c r="S3889" s="97"/>
      <c r="T3889" s="86"/>
      <c r="U3889" s="86"/>
    </row>
    <row r="3890" spans="2:21" s="84" customFormat="1" ht="15.75" customHeight="1">
      <c r="B3890" s="85"/>
      <c r="M3890" s="86"/>
      <c r="P3890" s="87"/>
      <c r="Q3890" s="86"/>
      <c r="S3890" s="97"/>
      <c r="T3890" s="86"/>
      <c r="U3890" s="86"/>
    </row>
    <row r="3891" spans="2:21" s="84" customFormat="1" ht="15.75" customHeight="1">
      <c r="B3891" s="85"/>
      <c r="M3891" s="86"/>
      <c r="P3891" s="87"/>
      <c r="Q3891" s="86"/>
      <c r="S3891" s="97"/>
      <c r="T3891" s="86"/>
      <c r="U3891" s="86"/>
    </row>
    <row r="3892" spans="2:21" s="84" customFormat="1" ht="15.75" customHeight="1">
      <c r="B3892" s="85"/>
      <c r="M3892" s="86"/>
      <c r="P3892" s="87"/>
      <c r="Q3892" s="86"/>
      <c r="S3892" s="97"/>
      <c r="T3892" s="86"/>
      <c r="U3892" s="86"/>
    </row>
    <row r="3893" spans="2:21" s="84" customFormat="1" ht="15.75" customHeight="1">
      <c r="B3893" s="85"/>
      <c r="M3893" s="86"/>
      <c r="P3893" s="87"/>
      <c r="Q3893" s="86"/>
      <c r="S3893" s="97"/>
      <c r="T3893" s="86"/>
      <c r="U3893" s="86"/>
    </row>
    <row r="3894" spans="2:21" s="84" customFormat="1" ht="15.75" customHeight="1">
      <c r="B3894" s="85"/>
      <c r="M3894" s="86"/>
      <c r="P3894" s="87"/>
      <c r="Q3894" s="86"/>
      <c r="S3894" s="97"/>
      <c r="T3894" s="86"/>
      <c r="U3894" s="86"/>
    </row>
    <row r="3895" spans="2:21" s="84" customFormat="1" ht="15.75" customHeight="1">
      <c r="B3895" s="85"/>
      <c r="M3895" s="86"/>
      <c r="P3895" s="87"/>
      <c r="Q3895" s="86"/>
      <c r="S3895" s="97"/>
      <c r="T3895" s="86"/>
      <c r="U3895" s="86"/>
    </row>
    <row r="3896" spans="2:21" s="84" customFormat="1" ht="15.75" customHeight="1">
      <c r="B3896" s="85"/>
      <c r="M3896" s="86"/>
      <c r="P3896" s="87"/>
      <c r="Q3896" s="86"/>
      <c r="S3896" s="97"/>
      <c r="T3896" s="86"/>
      <c r="U3896" s="86"/>
    </row>
    <row r="3897" spans="2:21" s="84" customFormat="1" ht="15.75" customHeight="1">
      <c r="B3897" s="85"/>
      <c r="M3897" s="86"/>
      <c r="P3897" s="87"/>
      <c r="Q3897" s="86"/>
      <c r="S3897" s="97"/>
      <c r="T3897" s="86"/>
      <c r="U3897" s="86"/>
    </row>
    <row r="3898" spans="2:21" s="84" customFormat="1" ht="15.75" customHeight="1">
      <c r="B3898" s="85"/>
      <c r="M3898" s="86"/>
      <c r="P3898" s="87"/>
      <c r="Q3898" s="86"/>
      <c r="S3898" s="97"/>
      <c r="T3898" s="86"/>
      <c r="U3898" s="86"/>
    </row>
    <row r="3899" spans="2:21" s="84" customFormat="1" ht="15.75" customHeight="1">
      <c r="B3899" s="85"/>
      <c r="M3899" s="86"/>
      <c r="P3899" s="87"/>
      <c r="Q3899" s="86"/>
      <c r="S3899" s="97"/>
      <c r="T3899" s="86"/>
      <c r="U3899" s="86"/>
    </row>
    <row r="3900" spans="2:21" s="84" customFormat="1" ht="15.75" customHeight="1">
      <c r="B3900" s="85"/>
      <c r="M3900" s="86"/>
      <c r="P3900" s="87"/>
      <c r="Q3900" s="86"/>
      <c r="S3900" s="97"/>
      <c r="T3900" s="86"/>
      <c r="U3900" s="86"/>
    </row>
    <row r="3901" spans="2:21" s="84" customFormat="1" ht="15.75" customHeight="1">
      <c r="B3901" s="85"/>
      <c r="M3901" s="86"/>
      <c r="P3901" s="87"/>
      <c r="Q3901" s="86"/>
      <c r="S3901" s="97"/>
      <c r="T3901" s="86"/>
      <c r="U3901" s="86"/>
    </row>
    <row r="3902" spans="2:21" s="84" customFormat="1" ht="15.75" customHeight="1">
      <c r="B3902" s="85"/>
      <c r="M3902" s="86"/>
      <c r="P3902" s="87"/>
      <c r="Q3902" s="86"/>
      <c r="S3902" s="97"/>
      <c r="T3902" s="86"/>
      <c r="U3902" s="86"/>
    </row>
    <row r="3903" spans="2:21" s="84" customFormat="1" ht="15.75" customHeight="1">
      <c r="B3903" s="85"/>
      <c r="M3903" s="86"/>
      <c r="P3903" s="87"/>
      <c r="Q3903" s="86"/>
      <c r="S3903" s="97"/>
      <c r="T3903" s="86"/>
      <c r="U3903" s="86"/>
    </row>
    <row r="3904" spans="2:21" s="84" customFormat="1" ht="15.75" customHeight="1">
      <c r="B3904" s="85"/>
      <c r="M3904" s="86"/>
      <c r="P3904" s="87"/>
      <c r="Q3904" s="86"/>
      <c r="S3904" s="97"/>
      <c r="T3904" s="86"/>
      <c r="U3904" s="86"/>
    </row>
    <row r="3905" spans="2:21" s="84" customFormat="1" ht="15.75" customHeight="1">
      <c r="B3905" s="85"/>
      <c r="M3905" s="86"/>
      <c r="P3905" s="87"/>
      <c r="Q3905" s="86"/>
      <c r="S3905" s="97"/>
      <c r="T3905" s="86"/>
      <c r="U3905" s="86"/>
    </row>
    <row r="3906" spans="2:21" s="84" customFormat="1" ht="15.75" customHeight="1">
      <c r="B3906" s="85"/>
      <c r="M3906" s="86"/>
      <c r="P3906" s="87"/>
      <c r="Q3906" s="86"/>
      <c r="S3906" s="97"/>
      <c r="T3906" s="86"/>
      <c r="U3906" s="86"/>
    </row>
    <row r="3907" spans="2:21" s="84" customFormat="1" ht="15.75" customHeight="1">
      <c r="B3907" s="85"/>
      <c r="M3907" s="86"/>
      <c r="P3907" s="87"/>
      <c r="Q3907" s="86"/>
      <c r="S3907" s="97"/>
      <c r="T3907" s="86"/>
      <c r="U3907" s="86"/>
    </row>
    <row r="3908" spans="2:21" s="84" customFormat="1" ht="15.75" customHeight="1">
      <c r="B3908" s="85"/>
      <c r="M3908" s="86"/>
      <c r="P3908" s="87"/>
      <c r="Q3908" s="86"/>
      <c r="S3908" s="97"/>
      <c r="T3908" s="86"/>
      <c r="U3908" s="86"/>
    </row>
    <row r="3909" spans="2:21" s="84" customFormat="1" ht="15.75" customHeight="1">
      <c r="B3909" s="85"/>
      <c r="M3909" s="86"/>
      <c r="P3909" s="87"/>
      <c r="Q3909" s="86"/>
      <c r="S3909" s="97"/>
      <c r="T3909" s="86"/>
      <c r="U3909" s="86"/>
    </row>
    <row r="3910" spans="2:21" s="84" customFormat="1" ht="15.75" customHeight="1">
      <c r="B3910" s="85"/>
      <c r="M3910" s="86"/>
      <c r="P3910" s="87"/>
      <c r="Q3910" s="86"/>
      <c r="S3910" s="97"/>
      <c r="T3910" s="86"/>
      <c r="U3910" s="86"/>
    </row>
    <row r="3911" spans="2:21" s="84" customFormat="1" ht="15.75" customHeight="1">
      <c r="B3911" s="85"/>
      <c r="M3911" s="86"/>
      <c r="P3911" s="87"/>
      <c r="Q3911" s="86"/>
      <c r="S3911" s="97"/>
      <c r="T3911" s="86"/>
      <c r="U3911" s="86"/>
    </row>
    <row r="3912" spans="2:21" s="84" customFormat="1" ht="15.75" customHeight="1">
      <c r="B3912" s="85"/>
      <c r="M3912" s="86"/>
      <c r="P3912" s="87"/>
      <c r="Q3912" s="86"/>
      <c r="S3912" s="97"/>
      <c r="T3912" s="86"/>
      <c r="U3912" s="86"/>
    </row>
    <row r="3913" spans="2:21" s="84" customFormat="1" ht="15.75" customHeight="1">
      <c r="B3913" s="85"/>
      <c r="M3913" s="86"/>
      <c r="P3913" s="87"/>
      <c r="Q3913" s="86"/>
      <c r="S3913" s="97"/>
      <c r="T3913" s="86"/>
      <c r="U3913" s="86"/>
    </row>
    <row r="3914" spans="2:21" s="84" customFormat="1" ht="15.75" customHeight="1">
      <c r="B3914" s="85"/>
      <c r="M3914" s="86"/>
      <c r="P3914" s="87"/>
      <c r="Q3914" s="86"/>
      <c r="S3914" s="97"/>
      <c r="T3914" s="86"/>
      <c r="U3914" s="86"/>
    </row>
    <row r="3915" spans="2:21" s="84" customFormat="1" ht="15.75" customHeight="1">
      <c r="B3915" s="85"/>
      <c r="M3915" s="86"/>
      <c r="P3915" s="87"/>
      <c r="Q3915" s="86"/>
      <c r="S3915" s="97"/>
      <c r="T3915" s="86"/>
      <c r="U3915" s="86"/>
    </row>
    <row r="3916" spans="2:21" s="84" customFormat="1" ht="15.75" customHeight="1">
      <c r="B3916" s="85"/>
      <c r="M3916" s="86"/>
      <c r="P3916" s="87"/>
      <c r="Q3916" s="86"/>
      <c r="S3916" s="97"/>
      <c r="T3916" s="86"/>
      <c r="U3916" s="86"/>
    </row>
    <row r="3917" spans="2:21" s="84" customFormat="1" ht="15.75" customHeight="1">
      <c r="B3917" s="85"/>
      <c r="M3917" s="86"/>
      <c r="P3917" s="87"/>
      <c r="Q3917" s="86"/>
      <c r="S3917" s="97"/>
      <c r="T3917" s="86"/>
      <c r="U3917" s="86"/>
    </row>
    <row r="3918" spans="2:21" s="84" customFormat="1" ht="15.75" customHeight="1">
      <c r="B3918" s="85"/>
      <c r="M3918" s="86"/>
      <c r="P3918" s="87"/>
      <c r="Q3918" s="86"/>
      <c r="S3918" s="97"/>
      <c r="T3918" s="86"/>
      <c r="U3918" s="86"/>
    </row>
    <row r="3919" spans="2:21" s="84" customFormat="1" ht="15.75" customHeight="1">
      <c r="B3919" s="85"/>
      <c r="M3919" s="86"/>
      <c r="P3919" s="87"/>
      <c r="Q3919" s="86"/>
      <c r="S3919" s="97"/>
      <c r="T3919" s="86"/>
      <c r="U3919" s="86"/>
    </row>
    <row r="3920" spans="2:21" s="84" customFormat="1" ht="15.75" customHeight="1">
      <c r="B3920" s="85"/>
      <c r="M3920" s="86"/>
      <c r="P3920" s="87"/>
      <c r="Q3920" s="86"/>
      <c r="S3920" s="97"/>
      <c r="T3920" s="86"/>
      <c r="U3920" s="86"/>
    </row>
    <row r="3921" spans="2:21" s="84" customFormat="1" ht="15.75" customHeight="1">
      <c r="B3921" s="85"/>
      <c r="M3921" s="86"/>
      <c r="P3921" s="87"/>
      <c r="Q3921" s="86"/>
      <c r="S3921" s="97"/>
      <c r="T3921" s="86"/>
      <c r="U3921" s="86"/>
    </row>
    <row r="3922" spans="2:21" s="84" customFormat="1" ht="15.75" customHeight="1">
      <c r="B3922" s="85"/>
      <c r="M3922" s="86"/>
      <c r="P3922" s="87"/>
      <c r="Q3922" s="86"/>
      <c r="S3922" s="97"/>
      <c r="T3922" s="86"/>
      <c r="U3922" s="86"/>
    </row>
    <row r="3923" spans="2:21" s="84" customFormat="1" ht="15.75" customHeight="1">
      <c r="B3923" s="85"/>
      <c r="M3923" s="86"/>
      <c r="P3923" s="87"/>
      <c r="Q3923" s="86"/>
      <c r="S3923" s="97"/>
      <c r="T3923" s="86"/>
      <c r="U3923" s="86"/>
    </row>
    <row r="3924" spans="2:21" s="84" customFormat="1" ht="15.75" customHeight="1">
      <c r="B3924" s="85"/>
      <c r="M3924" s="86"/>
      <c r="P3924" s="87"/>
      <c r="Q3924" s="86"/>
      <c r="S3924" s="97"/>
      <c r="T3924" s="86"/>
      <c r="U3924" s="86"/>
    </row>
    <row r="3925" spans="2:21" s="84" customFormat="1" ht="15.75" customHeight="1">
      <c r="B3925" s="85"/>
      <c r="M3925" s="86"/>
      <c r="P3925" s="87"/>
      <c r="Q3925" s="86"/>
      <c r="S3925" s="97"/>
      <c r="T3925" s="86"/>
      <c r="U3925" s="86"/>
    </row>
    <row r="3926" spans="2:21" s="84" customFormat="1" ht="15.75" customHeight="1">
      <c r="B3926" s="85"/>
      <c r="M3926" s="86"/>
      <c r="P3926" s="87"/>
      <c r="Q3926" s="86"/>
      <c r="S3926" s="97"/>
      <c r="T3926" s="86"/>
      <c r="U3926" s="86"/>
    </row>
    <row r="3927" spans="2:21" s="84" customFormat="1" ht="15.75" customHeight="1">
      <c r="B3927" s="85"/>
      <c r="M3927" s="86"/>
      <c r="P3927" s="87"/>
      <c r="Q3927" s="86"/>
      <c r="S3927" s="97"/>
      <c r="T3927" s="86"/>
      <c r="U3927" s="86"/>
    </row>
    <row r="3928" spans="2:21" s="84" customFormat="1" ht="15.75" customHeight="1">
      <c r="B3928" s="85"/>
      <c r="M3928" s="86"/>
      <c r="P3928" s="87"/>
      <c r="Q3928" s="86"/>
      <c r="S3928" s="97"/>
      <c r="T3928" s="86"/>
      <c r="U3928" s="86"/>
    </row>
    <row r="3929" spans="2:21" s="84" customFormat="1" ht="15.75" customHeight="1">
      <c r="B3929" s="85"/>
      <c r="M3929" s="86"/>
      <c r="P3929" s="87"/>
      <c r="Q3929" s="86"/>
      <c r="S3929" s="97"/>
      <c r="T3929" s="86"/>
      <c r="U3929" s="86"/>
    </row>
    <row r="3930" spans="2:21" s="84" customFormat="1" ht="15.75" customHeight="1">
      <c r="B3930" s="85"/>
      <c r="M3930" s="86"/>
      <c r="P3930" s="87"/>
      <c r="Q3930" s="86"/>
      <c r="S3930" s="97"/>
      <c r="T3930" s="86"/>
      <c r="U3930" s="86"/>
    </row>
    <row r="3931" spans="2:21" s="84" customFormat="1" ht="15.75" customHeight="1">
      <c r="B3931" s="85"/>
      <c r="M3931" s="86"/>
      <c r="P3931" s="87"/>
      <c r="Q3931" s="86"/>
      <c r="S3931" s="97"/>
      <c r="T3931" s="86"/>
      <c r="U3931" s="86"/>
    </row>
    <row r="3932" spans="2:21" s="84" customFormat="1" ht="15.75" customHeight="1">
      <c r="B3932" s="85"/>
      <c r="M3932" s="86"/>
      <c r="P3932" s="87"/>
      <c r="Q3932" s="86"/>
      <c r="S3932" s="97"/>
      <c r="T3932" s="86"/>
      <c r="U3932" s="86"/>
    </row>
    <row r="3933" spans="2:21" s="84" customFormat="1" ht="15.75" customHeight="1">
      <c r="B3933" s="85"/>
      <c r="M3933" s="86"/>
      <c r="P3933" s="87"/>
      <c r="Q3933" s="86"/>
      <c r="S3933" s="97"/>
      <c r="T3933" s="86"/>
      <c r="U3933" s="86"/>
    </row>
    <row r="3934" spans="2:21" s="84" customFormat="1" ht="15.75" customHeight="1">
      <c r="B3934" s="85"/>
      <c r="M3934" s="86"/>
      <c r="P3934" s="87"/>
      <c r="Q3934" s="86"/>
      <c r="S3934" s="97"/>
      <c r="T3934" s="86"/>
      <c r="U3934" s="86"/>
    </row>
    <row r="3935" spans="2:21" s="84" customFormat="1" ht="15.75" customHeight="1">
      <c r="B3935" s="85"/>
      <c r="M3935" s="86"/>
      <c r="P3935" s="87"/>
      <c r="Q3935" s="86"/>
      <c r="S3935" s="97"/>
      <c r="T3935" s="86"/>
      <c r="U3935" s="86"/>
    </row>
    <row r="3936" spans="2:21" s="84" customFormat="1" ht="15.75" customHeight="1">
      <c r="B3936" s="85"/>
      <c r="M3936" s="86"/>
      <c r="P3936" s="87"/>
      <c r="Q3936" s="86"/>
      <c r="S3936" s="97"/>
      <c r="T3936" s="86"/>
      <c r="U3936" s="86"/>
    </row>
    <row r="3937" spans="2:21" s="84" customFormat="1" ht="15.75" customHeight="1">
      <c r="B3937" s="85"/>
      <c r="M3937" s="86"/>
      <c r="P3937" s="87"/>
      <c r="Q3937" s="86"/>
      <c r="S3937" s="97"/>
      <c r="T3937" s="86"/>
      <c r="U3937" s="86"/>
    </row>
    <row r="3938" spans="2:21" s="84" customFormat="1" ht="15.75" customHeight="1">
      <c r="B3938" s="85"/>
      <c r="M3938" s="86"/>
      <c r="P3938" s="87"/>
      <c r="Q3938" s="86"/>
      <c r="S3938" s="97"/>
      <c r="T3938" s="86"/>
      <c r="U3938" s="86"/>
    </row>
    <row r="3939" spans="2:21" s="84" customFormat="1" ht="15.75" customHeight="1">
      <c r="B3939" s="85"/>
      <c r="M3939" s="86"/>
      <c r="P3939" s="87"/>
      <c r="Q3939" s="86"/>
      <c r="S3939" s="97"/>
      <c r="T3939" s="86"/>
      <c r="U3939" s="86"/>
    </row>
    <row r="3940" spans="2:21" s="84" customFormat="1" ht="15.75" customHeight="1">
      <c r="B3940" s="85"/>
      <c r="M3940" s="86"/>
      <c r="P3940" s="87"/>
      <c r="Q3940" s="86"/>
      <c r="S3940" s="97"/>
      <c r="T3940" s="86"/>
      <c r="U3940" s="86"/>
    </row>
    <row r="3941" spans="2:21" s="84" customFormat="1" ht="15.75" customHeight="1">
      <c r="B3941" s="85"/>
      <c r="M3941" s="86"/>
      <c r="P3941" s="87"/>
      <c r="Q3941" s="86"/>
      <c r="S3941" s="97"/>
      <c r="T3941" s="86"/>
      <c r="U3941" s="86"/>
    </row>
    <row r="3942" spans="2:21" s="84" customFormat="1" ht="15.75" customHeight="1">
      <c r="B3942" s="85"/>
      <c r="M3942" s="86"/>
      <c r="P3942" s="87"/>
      <c r="Q3942" s="86"/>
      <c r="S3942" s="97"/>
      <c r="T3942" s="86"/>
      <c r="U3942" s="86"/>
    </row>
    <row r="3943" spans="2:21" s="84" customFormat="1" ht="15.75" customHeight="1">
      <c r="B3943" s="85"/>
      <c r="M3943" s="86"/>
      <c r="P3943" s="87"/>
      <c r="Q3943" s="86"/>
      <c r="S3943" s="97"/>
      <c r="T3943" s="86"/>
      <c r="U3943" s="86"/>
    </row>
    <row r="3944" spans="2:21" s="84" customFormat="1" ht="15.75" customHeight="1">
      <c r="B3944" s="85"/>
      <c r="M3944" s="86"/>
      <c r="P3944" s="87"/>
      <c r="Q3944" s="86"/>
      <c r="S3944" s="97"/>
      <c r="T3944" s="86"/>
      <c r="U3944" s="86"/>
    </row>
    <row r="3945" spans="2:21" s="84" customFormat="1" ht="15.75" customHeight="1">
      <c r="B3945" s="85"/>
      <c r="M3945" s="86"/>
      <c r="P3945" s="87"/>
      <c r="Q3945" s="86"/>
      <c r="S3945" s="97"/>
      <c r="T3945" s="86"/>
      <c r="U3945" s="86"/>
    </row>
    <row r="3946" spans="2:21" s="84" customFormat="1" ht="15.75" customHeight="1">
      <c r="B3946" s="85"/>
      <c r="M3946" s="86"/>
      <c r="P3946" s="87"/>
      <c r="Q3946" s="86"/>
      <c r="S3946" s="97"/>
      <c r="T3946" s="86"/>
      <c r="U3946" s="86"/>
    </row>
    <row r="3947" spans="2:21" s="84" customFormat="1" ht="15.75" customHeight="1">
      <c r="B3947" s="85"/>
      <c r="M3947" s="86"/>
      <c r="P3947" s="87"/>
      <c r="Q3947" s="86"/>
      <c r="S3947" s="97"/>
      <c r="T3947" s="86"/>
      <c r="U3947" s="86"/>
    </row>
    <row r="3948" spans="2:21" s="84" customFormat="1" ht="15.75" customHeight="1">
      <c r="B3948" s="85"/>
      <c r="M3948" s="86"/>
      <c r="P3948" s="87"/>
      <c r="Q3948" s="86"/>
      <c r="S3948" s="97"/>
      <c r="T3948" s="86"/>
      <c r="U3948" s="86"/>
    </row>
    <row r="3949" spans="2:21" s="84" customFormat="1" ht="15.75" customHeight="1">
      <c r="B3949" s="85"/>
      <c r="M3949" s="86"/>
      <c r="P3949" s="87"/>
      <c r="Q3949" s="86"/>
      <c r="S3949" s="97"/>
      <c r="T3949" s="86"/>
      <c r="U3949" s="86"/>
    </row>
    <row r="3950" spans="2:21" s="84" customFormat="1" ht="15.75" customHeight="1">
      <c r="B3950" s="85"/>
      <c r="M3950" s="86"/>
      <c r="P3950" s="87"/>
      <c r="Q3950" s="86"/>
      <c r="S3950" s="97"/>
      <c r="T3950" s="86"/>
      <c r="U3950" s="86"/>
    </row>
    <row r="3951" spans="2:21" s="84" customFormat="1" ht="15.75" customHeight="1">
      <c r="B3951" s="85"/>
      <c r="M3951" s="86"/>
      <c r="P3951" s="87"/>
      <c r="Q3951" s="86"/>
      <c r="S3951" s="97"/>
      <c r="T3951" s="86"/>
      <c r="U3951" s="86"/>
    </row>
    <row r="3952" spans="2:21" s="84" customFormat="1" ht="15.75" customHeight="1">
      <c r="B3952" s="85"/>
      <c r="M3952" s="86"/>
      <c r="P3952" s="87"/>
      <c r="Q3952" s="86"/>
      <c r="S3952" s="97"/>
      <c r="T3952" s="86"/>
      <c r="U3952" s="86"/>
    </row>
    <row r="3953" spans="2:21" s="84" customFormat="1" ht="15.75" customHeight="1">
      <c r="B3953" s="85"/>
      <c r="M3953" s="86"/>
      <c r="P3953" s="87"/>
      <c r="Q3953" s="86"/>
      <c r="S3953" s="97"/>
      <c r="T3953" s="86"/>
      <c r="U3953" s="86"/>
    </row>
    <row r="3954" spans="2:21" s="84" customFormat="1" ht="15.75" customHeight="1">
      <c r="B3954" s="85"/>
      <c r="M3954" s="86"/>
      <c r="P3954" s="87"/>
      <c r="Q3954" s="86"/>
      <c r="S3954" s="97"/>
      <c r="T3954" s="86"/>
      <c r="U3954" s="86"/>
    </row>
    <row r="3955" spans="2:21" s="84" customFormat="1" ht="15.75" customHeight="1">
      <c r="B3955" s="85"/>
      <c r="M3955" s="86"/>
      <c r="P3955" s="87"/>
      <c r="Q3955" s="86"/>
      <c r="S3955" s="97"/>
      <c r="T3955" s="86"/>
      <c r="U3955" s="86"/>
    </row>
    <row r="3956" spans="2:21" s="84" customFormat="1" ht="15.75" customHeight="1">
      <c r="B3956" s="85"/>
      <c r="M3956" s="86"/>
      <c r="P3956" s="87"/>
      <c r="Q3956" s="86"/>
      <c r="S3956" s="97"/>
      <c r="T3956" s="86"/>
      <c r="U3956" s="86"/>
    </row>
    <row r="3957" spans="2:21" s="84" customFormat="1" ht="15.75" customHeight="1">
      <c r="B3957" s="85"/>
      <c r="M3957" s="86"/>
      <c r="P3957" s="87"/>
      <c r="Q3957" s="86"/>
      <c r="S3957" s="97"/>
      <c r="T3957" s="86"/>
      <c r="U3957" s="86"/>
    </row>
    <row r="3958" spans="2:21" s="84" customFormat="1" ht="15.75" customHeight="1">
      <c r="B3958" s="85"/>
      <c r="M3958" s="86"/>
      <c r="P3958" s="87"/>
      <c r="Q3958" s="86"/>
      <c r="S3958" s="97"/>
      <c r="T3958" s="86"/>
      <c r="U3958" s="86"/>
    </row>
    <row r="3959" spans="2:21" s="84" customFormat="1" ht="15.75" customHeight="1">
      <c r="B3959" s="85"/>
      <c r="M3959" s="86"/>
      <c r="P3959" s="87"/>
      <c r="Q3959" s="86"/>
      <c r="S3959" s="97"/>
      <c r="T3959" s="86"/>
      <c r="U3959" s="86"/>
    </row>
    <row r="3960" spans="2:21" s="84" customFormat="1" ht="15.75" customHeight="1">
      <c r="B3960" s="85"/>
      <c r="M3960" s="86"/>
      <c r="P3960" s="87"/>
      <c r="Q3960" s="86"/>
      <c r="S3960" s="97"/>
      <c r="T3960" s="86"/>
      <c r="U3960" s="86"/>
    </row>
    <row r="3961" spans="2:21" s="84" customFormat="1" ht="15.75" customHeight="1">
      <c r="B3961" s="85"/>
      <c r="M3961" s="86"/>
      <c r="P3961" s="87"/>
      <c r="Q3961" s="86"/>
      <c r="S3961" s="97"/>
      <c r="T3961" s="86"/>
      <c r="U3961" s="86"/>
    </row>
    <row r="3962" spans="2:21" s="84" customFormat="1" ht="15.75" customHeight="1">
      <c r="B3962" s="85"/>
      <c r="M3962" s="86"/>
      <c r="P3962" s="87"/>
      <c r="Q3962" s="86"/>
      <c r="S3962" s="97"/>
      <c r="T3962" s="86"/>
      <c r="U3962" s="86"/>
    </row>
    <row r="3963" spans="2:21" s="84" customFormat="1" ht="15.75" customHeight="1">
      <c r="B3963" s="85"/>
      <c r="M3963" s="86"/>
      <c r="P3963" s="87"/>
      <c r="Q3963" s="86"/>
      <c r="S3963" s="97"/>
      <c r="T3963" s="86"/>
      <c r="U3963" s="86"/>
    </row>
    <row r="3964" spans="2:21" s="84" customFormat="1" ht="15.75" customHeight="1">
      <c r="B3964" s="85"/>
      <c r="M3964" s="86"/>
      <c r="P3964" s="87"/>
      <c r="Q3964" s="86"/>
      <c r="S3964" s="97"/>
      <c r="T3964" s="86"/>
      <c r="U3964" s="86"/>
    </row>
    <row r="3965" spans="2:21" s="84" customFormat="1" ht="15.75" customHeight="1">
      <c r="B3965" s="85"/>
      <c r="M3965" s="86"/>
      <c r="P3965" s="87"/>
      <c r="Q3965" s="86"/>
      <c r="S3965" s="97"/>
      <c r="T3965" s="86"/>
      <c r="U3965" s="86"/>
    </row>
    <row r="3966" spans="2:21" s="84" customFormat="1" ht="15.75" customHeight="1">
      <c r="B3966" s="85"/>
      <c r="M3966" s="86"/>
      <c r="P3966" s="87"/>
      <c r="Q3966" s="86"/>
      <c r="S3966" s="97"/>
      <c r="T3966" s="86"/>
      <c r="U3966" s="86"/>
    </row>
    <row r="3967" spans="2:21" s="84" customFormat="1" ht="15.75" customHeight="1">
      <c r="B3967" s="85"/>
      <c r="M3967" s="86"/>
      <c r="P3967" s="87"/>
      <c r="Q3967" s="86"/>
      <c r="S3967" s="97"/>
      <c r="T3967" s="86"/>
      <c r="U3967" s="86"/>
    </row>
    <row r="3968" spans="2:21" s="84" customFormat="1" ht="15.75" customHeight="1">
      <c r="B3968" s="85"/>
      <c r="M3968" s="86"/>
      <c r="P3968" s="87"/>
      <c r="Q3968" s="86"/>
      <c r="S3968" s="97"/>
      <c r="T3968" s="86"/>
      <c r="U3968" s="86"/>
    </row>
    <row r="3969" spans="2:21" s="84" customFormat="1" ht="15.75" customHeight="1">
      <c r="B3969" s="85"/>
      <c r="M3969" s="86"/>
      <c r="P3969" s="87"/>
      <c r="Q3969" s="86"/>
      <c r="S3969" s="97"/>
      <c r="T3969" s="86"/>
      <c r="U3969" s="86"/>
    </row>
    <row r="3970" spans="2:21" s="84" customFormat="1" ht="15.75" customHeight="1">
      <c r="B3970" s="85"/>
      <c r="M3970" s="86"/>
      <c r="P3970" s="87"/>
      <c r="Q3970" s="86"/>
      <c r="S3970" s="97"/>
      <c r="T3970" s="86"/>
      <c r="U3970" s="86"/>
    </row>
    <row r="3971" spans="2:21" s="84" customFormat="1" ht="15.75" customHeight="1">
      <c r="B3971" s="85"/>
      <c r="M3971" s="86"/>
      <c r="P3971" s="87"/>
      <c r="Q3971" s="86"/>
      <c r="S3971" s="97"/>
      <c r="T3971" s="86"/>
      <c r="U3971" s="86"/>
    </row>
    <row r="3972" spans="2:21" s="84" customFormat="1" ht="15.75" customHeight="1">
      <c r="B3972" s="85"/>
      <c r="M3972" s="86"/>
      <c r="P3972" s="87"/>
      <c r="Q3972" s="86"/>
      <c r="S3972" s="97"/>
      <c r="T3972" s="86"/>
      <c r="U3972" s="86"/>
    </row>
    <row r="3973" spans="2:21" s="84" customFormat="1" ht="15.75" customHeight="1">
      <c r="B3973" s="85"/>
      <c r="M3973" s="86"/>
      <c r="P3973" s="87"/>
      <c r="Q3973" s="86"/>
      <c r="S3973" s="97"/>
      <c r="T3973" s="86"/>
      <c r="U3973" s="86"/>
    </row>
    <row r="3974" spans="2:21" s="84" customFormat="1" ht="15.75" customHeight="1">
      <c r="B3974" s="85"/>
      <c r="M3974" s="86"/>
      <c r="P3974" s="87"/>
      <c r="Q3974" s="86"/>
      <c r="S3974" s="97"/>
      <c r="T3974" s="86"/>
      <c r="U3974" s="86"/>
    </row>
    <row r="3975" spans="2:21" s="84" customFormat="1" ht="15.75" customHeight="1">
      <c r="B3975" s="85"/>
      <c r="M3975" s="86"/>
      <c r="P3975" s="87"/>
      <c r="Q3975" s="86"/>
      <c r="S3975" s="97"/>
      <c r="T3975" s="86"/>
      <c r="U3975" s="86"/>
    </row>
    <row r="3976" spans="2:21" s="84" customFormat="1" ht="15.75" customHeight="1">
      <c r="B3976" s="85"/>
      <c r="M3976" s="86"/>
      <c r="P3976" s="87"/>
      <c r="Q3976" s="86"/>
      <c r="S3976" s="97"/>
      <c r="T3976" s="86"/>
      <c r="U3976" s="86"/>
    </row>
    <row r="3977" spans="2:21" s="84" customFormat="1" ht="15.75" customHeight="1">
      <c r="B3977" s="85"/>
      <c r="M3977" s="86"/>
      <c r="P3977" s="87"/>
      <c r="Q3977" s="86"/>
      <c r="S3977" s="97"/>
      <c r="T3977" s="86"/>
      <c r="U3977" s="86"/>
    </row>
    <row r="3978" spans="2:21" s="84" customFormat="1" ht="15.75" customHeight="1">
      <c r="B3978" s="85"/>
      <c r="M3978" s="86"/>
      <c r="P3978" s="87"/>
      <c r="Q3978" s="86"/>
      <c r="S3978" s="97"/>
      <c r="T3978" s="86"/>
      <c r="U3978" s="86"/>
    </row>
    <row r="3979" spans="2:21" s="84" customFormat="1" ht="15.75" customHeight="1">
      <c r="B3979" s="85"/>
      <c r="M3979" s="86"/>
      <c r="P3979" s="87"/>
      <c r="Q3979" s="86"/>
      <c r="S3979" s="97"/>
      <c r="T3979" s="86"/>
      <c r="U3979" s="86"/>
    </row>
    <row r="3980" spans="2:21" s="84" customFormat="1" ht="15.75" customHeight="1">
      <c r="B3980" s="85"/>
      <c r="M3980" s="86"/>
      <c r="P3980" s="87"/>
      <c r="Q3980" s="86"/>
      <c r="S3980" s="97"/>
      <c r="T3980" s="86"/>
      <c r="U3980" s="86"/>
    </row>
    <row r="3981" spans="2:21" s="84" customFormat="1" ht="15.75" customHeight="1">
      <c r="B3981" s="85"/>
      <c r="M3981" s="86"/>
      <c r="P3981" s="87"/>
      <c r="Q3981" s="86"/>
      <c r="S3981" s="97"/>
      <c r="T3981" s="86"/>
      <c r="U3981" s="86"/>
    </row>
    <row r="3982" spans="2:21" s="84" customFormat="1" ht="15.75" customHeight="1">
      <c r="B3982" s="85"/>
      <c r="M3982" s="86"/>
      <c r="P3982" s="87"/>
      <c r="Q3982" s="86"/>
      <c r="S3982" s="97"/>
      <c r="T3982" s="86"/>
      <c r="U3982" s="86"/>
    </row>
    <row r="3983" spans="2:21" s="84" customFormat="1" ht="15.75" customHeight="1">
      <c r="B3983" s="85"/>
      <c r="M3983" s="86"/>
      <c r="P3983" s="87"/>
      <c r="Q3983" s="86"/>
      <c r="S3983" s="97"/>
      <c r="T3983" s="86"/>
      <c r="U3983" s="86"/>
    </row>
    <row r="3984" spans="2:21" s="84" customFormat="1" ht="15.75" customHeight="1">
      <c r="B3984" s="85"/>
      <c r="M3984" s="86"/>
      <c r="P3984" s="87"/>
      <c r="Q3984" s="86"/>
      <c r="S3984" s="97"/>
      <c r="T3984" s="86"/>
      <c r="U3984" s="86"/>
    </row>
    <row r="3985" spans="2:21" s="84" customFormat="1" ht="15.75" customHeight="1">
      <c r="B3985" s="85"/>
      <c r="M3985" s="86"/>
      <c r="P3985" s="87"/>
      <c r="Q3985" s="86"/>
      <c r="S3985" s="97"/>
      <c r="T3985" s="86"/>
      <c r="U3985" s="86"/>
    </row>
    <row r="3986" spans="2:21" s="84" customFormat="1" ht="15.75" customHeight="1">
      <c r="B3986" s="85"/>
      <c r="M3986" s="86"/>
      <c r="P3986" s="87"/>
      <c r="Q3986" s="86"/>
      <c r="S3986" s="97"/>
      <c r="T3986" s="86"/>
      <c r="U3986" s="86"/>
    </row>
    <row r="3987" spans="2:21" s="84" customFormat="1" ht="15.75" customHeight="1">
      <c r="B3987" s="85"/>
      <c r="M3987" s="86"/>
      <c r="P3987" s="87"/>
      <c r="Q3987" s="86"/>
      <c r="S3987" s="97"/>
      <c r="T3987" s="86"/>
      <c r="U3987" s="86"/>
    </row>
    <row r="3988" spans="2:21" s="84" customFormat="1" ht="15.75" customHeight="1">
      <c r="B3988" s="85"/>
      <c r="M3988" s="86"/>
      <c r="P3988" s="87"/>
      <c r="Q3988" s="86"/>
      <c r="S3988" s="97"/>
      <c r="T3988" s="86"/>
      <c r="U3988" s="86"/>
    </row>
    <row r="3989" spans="2:21" s="84" customFormat="1" ht="15.75" customHeight="1">
      <c r="B3989" s="85"/>
      <c r="M3989" s="86"/>
      <c r="P3989" s="87"/>
      <c r="Q3989" s="86"/>
      <c r="S3989" s="97"/>
      <c r="T3989" s="86"/>
      <c r="U3989" s="86"/>
    </row>
    <row r="3990" spans="2:21" s="84" customFormat="1" ht="15.75" customHeight="1">
      <c r="B3990" s="85"/>
      <c r="M3990" s="86"/>
      <c r="P3990" s="87"/>
      <c r="Q3990" s="86"/>
      <c r="S3990" s="97"/>
      <c r="T3990" s="86"/>
      <c r="U3990" s="86"/>
    </row>
    <row r="3991" spans="2:21" s="84" customFormat="1" ht="15.75" customHeight="1">
      <c r="B3991" s="85"/>
      <c r="M3991" s="86"/>
      <c r="P3991" s="87"/>
      <c r="Q3991" s="86"/>
      <c r="S3991" s="97"/>
      <c r="T3991" s="86"/>
      <c r="U3991" s="86"/>
    </row>
    <row r="3992" spans="2:21" s="84" customFormat="1" ht="15.75" customHeight="1">
      <c r="B3992" s="85"/>
      <c r="M3992" s="86"/>
      <c r="P3992" s="87"/>
      <c r="Q3992" s="86"/>
      <c r="S3992" s="97"/>
      <c r="T3992" s="86"/>
      <c r="U3992" s="86"/>
    </row>
    <row r="3993" spans="2:21" s="84" customFormat="1" ht="15.75" customHeight="1">
      <c r="B3993" s="85"/>
      <c r="M3993" s="86"/>
      <c r="P3993" s="87"/>
      <c r="Q3993" s="86"/>
      <c r="S3993" s="97"/>
      <c r="T3993" s="86"/>
      <c r="U3993" s="86"/>
    </row>
    <row r="3994" spans="2:21" s="84" customFormat="1" ht="15.75" customHeight="1">
      <c r="B3994" s="85"/>
      <c r="M3994" s="86"/>
      <c r="P3994" s="87"/>
      <c r="Q3994" s="86"/>
      <c r="S3994" s="97"/>
      <c r="T3994" s="86"/>
      <c r="U3994" s="86"/>
    </row>
    <row r="3995" spans="2:21" s="84" customFormat="1" ht="15.75" customHeight="1">
      <c r="B3995" s="85"/>
      <c r="M3995" s="86"/>
      <c r="P3995" s="87"/>
      <c r="Q3995" s="86"/>
      <c r="S3995" s="97"/>
      <c r="T3995" s="86"/>
      <c r="U3995" s="86"/>
    </row>
    <row r="3996" spans="2:21" s="84" customFormat="1" ht="15.75" customHeight="1">
      <c r="B3996" s="85"/>
      <c r="M3996" s="86"/>
      <c r="P3996" s="87"/>
      <c r="Q3996" s="86"/>
      <c r="S3996" s="97"/>
      <c r="T3996" s="86"/>
      <c r="U3996" s="86"/>
    </row>
    <row r="3997" spans="2:21" s="84" customFormat="1" ht="15.75" customHeight="1">
      <c r="B3997" s="85"/>
      <c r="M3997" s="86"/>
      <c r="P3997" s="87"/>
      <c r="Q3997" s="86"/>
      <c r="S3997" s="97"/>
      <c r="T3997" s="86"/>
      <c r="U3997" s="86"/>
    </row>
    <row r="3998" spans="2:21" s="84" customFormat="1" ht="15.75" customHeight="1">
      <c r="B3998" s="85"/>
      <c r="M3998" s="86"/>
      <c r="P3998" s="87"/>
      <c r="Q3998" s="86"/>
      <c r="S3998" s="97"/>
      <c r="T3998" s="86"/>
      <c r="U3998" s="86"/>
    </row>
    <row r="3999" spans="2:21" s="84" customFormat="1" ht="15.75" customHeight="1">
      <c r="B3999" s="85"/>
      <c r="M3999" s="86"/>
      <c r="P3999" s="87"/>
      <c r="Q3999" s="86"/>
      <c r="S3999" s="97"/>
      <c r="T3999" s="86"/>
      <c r="U3999" s="86"/>
    </row>
    <row r="4000" spans="2:21" s="84" customFormat="1" ht="15.75" customHeight="1">
      <c r="B4000" s="85"/>
      <c r="M4000" s="86"/>
      <c r="P4000" s="87"/>
      <c r="Q4000" s="86"/>
      <c r="S4000" s="97"/>
      <c r="T4000" s="86"/>
      <c r="U4000" s="86"/>
    </row>
    <row r="4001" spans="2:21" s="84" customFormat="1" ht="15.75" customHeight="1">
      <c r="B4001" s="85"/>
      <c r="M4001" s="86"/>
      <c r="P4001" s="87"/>
      <c r="Q4001" s="86"/>
      <c r="S4001" s="97"/>
      <c r="T4001" s="86"/>
      <c r="U4001" s="86"/>
    </row>
    <row r="4002" spans="2:21" s="84" customFormat="1" ht="15.75" customHeight="1">
      <c r="B4002" s="85"/>
      <c r="M4002" s="86"/>
      <c r="P4002" s="87"/>
      <c r="Q4002" s="86"/>
      <c r="S4002" s="97"/>
      <c r="T4002" s="86"/>
      <c r="U4002" s="86"/>
    </row>
    <row r="4003" spans="2:21" s="84" customFormat="1" ht="15.75" customHeight="1">
      <c r="B4003" s="85"/>
      <c r="M4003" s="86"/>
      <c r="P4003" s="87"/>
      <c r="Q4003" s="86"/>
      <c r="S4003" s="97"/>
      <c r="T4003" s="86"/>
      <c r="U4003" s="86"/>
    </row>
    <row r="4004" spans="2:21" s="84" customFormat="1" ht="15.75" customHeight="1">
      <c r="B4004" s="85"/>
      <c r="M4004" s="86"/>
      <c r="P4004" s="87"/>
      <c r="Q4004" s="86"/>
      <c r="S4004" s="97"/>
      <c r="T4004" s="86"/>
      <c r="U4004" s="86"/>
    </row>
    <row r="4005" spans="2:21" s="84" customFormat="1" ht="15.75" customHeight="1">
      <c r="B4005" s="85"/>
      <c r="M4005" s="86"/>
      <c r="P4005" s="87"/>
      <c r="Q4005" s="86"/>
      <c r="S4005" s="97"/>
      <c r="T4005" s="86"/>
      <c r="U4005" s="86"/>
    </row>
    <row r="4006" spans="2:21" s="84" customFormat="1" ht="15.75" customHeight="1">
      <c r="B4006" s="85"/>
      <c r="M4006" s="86"/>
      <c r="P4006" s="87"/>
      <c r="Q4006" s="86"/>
      <c r="S4006" s="97"/>
      <c r="T4006" s="86"/>
      <c r="U4006" s="86"/>
    </row>
    <row r="4007" spans="2:21" s="84" customFormat="1" ht="15.75" customHeight="1">
      <c r="B4007" s="85"/>
      <c r="M4007" s="86"/>
      <c r="P4007" s="87"/>
      <c r="Q4007" s="86"/>
      <c r="S4007" s="97"/>
      <c r="T4007" s="86"/>
      <c r="U4007" s="86"/>
    </row>
    <row r="4008" spans="2:21" s="84" customFormat="1" ht="15.75" customHeight="1">
      <c r="B4008" s="85"/>
      <c r="M4008" s="86"/>
      <c r="P4008" s="87"/>
      <c r="Q4008" s="86"/>
      <c r="S4008" s="97"/>
      <c r="T4008" s="86"/>
      <c r="U4008" s="86"/>
    </row>
    <row r="4009" spans="2:21" s="84" customFormat="1" ht="15.75" customHeight="1">
      <c r="B4009" s="85"/>
      <c r="M4009" s="86"/>
      <c r="P4009" s="87"/>
      <c r="Q4009" s="86"/>
      <c r="S4009" s="97"/>
      <c r="T4009" s="86"/>
      <c r="U4009" s="86"/>
    </row>
    <row r="4010" spans="2:21" s="84" customFormat="1" ht="15.75" customHeight="1">
      <c r="B4010" s="85"/>
      <c r="M4010" s="86"/>
      <c r="P4010" s="87"/>
      <c r="Q4010" s="86"/>
      <c r="S4010" s="97"/>
      <c r="T4010" s="86"/>
      <c r="U4010" s="86"/>
    </row>
    <row r="4011" spans="2:21" s="84" customFormat="1" ht="15.75" customHeight="1">
      <c r="B4011" s="85"/>
      <c r="M4011" s="86"/>
      <c r="P4011" s="87"/>
      <c r="Q4011" s="86"/>
      <c r="S4011" s="97"/>
      <c r="T4011" s="86"/>
      <c r="U4011" s="86"/>
    </row>
    <row r="4012" spans="2:21" s="84" customFormat="1" ht="15.75" customHeight="1">
      <c r="B4012" s="85"/>
      <c r="M4012" s="86"/>
      <c r="P4012" s="87"/>
      <c r="Q4012" s="86"/>
      <c r="S4012" s="97"/>
      <c r="T4012" s="86"/>
      <c r="U4012" s="86"/>
    </row>
    <row r="4013" spans="2:21" s="84" customFormat="1" ht="15.75" customHeight="1">
      <c r="B4013" s="85"/>
      <c r="M4013" s="86"/>
      <c r="P4013" s="87"/>
      <c r="Q4013" s="86"/>
      <c r="S4013" s="97"/>
      <c r="T4013" s="86"/>
      <c r="U4013" s="86"/>
    </row>
    <row r="4014" spans="2:21" s="84" customFormat="1" ht="15.75" customHeight="1">
      <c r="B4014" s="85"/>
      <c r="M4014" s="86"/>
      <c r="P4014" s="87"/>
      <c r="Q4014" s="86"/>
      <c r="S4014" s="97"/>
      <c r="T4014" s="86"/>
      <c r="U4014" s="86"/>
    </row>
    <row r="4015" spans="2:21" s="84" customFormat="1" ht="15.75" customHeight="1">
      <c r="B4015" s="85"/>
      <c r="M4015" s="86"/>
      <c r="P4015" s="87"/>
      <c r="Q4015" s="86"/>
      <c r="S4015" s="97"/>
      <c r="T4015" s="86"/>
      <c r="U4015" s="86"/>
    </row>
    <row r="4016" spans="2:21" s="84" customFormat="1" ht="15.75" customHeight="1">
      <c r="B4016" s="85"/>
      <c r="M4016" s="86"/>
      <c r="P4016" s="87"/>
      <c r="Q4016" s="86"/>
      <c r="S4016" s="97"/>
      <c r="T4016" s="86"/>
      <c r="U4016" s="86"/>
    </row>
    <row r="4017" spans="2:21" s="84" customFormat="1" ht="15.75" customHeight="1">
      <c r="B4017" s="85"/>
      <c r="M4017" s="86"/>
      <c r="P4017" s="87"/>
      <c r="Q4017" s="86"/>
      <c r="S4017" s="97"/>
      <c r="T4017" s="86"/>
      <c r="U4017" s="86"/>
    </row>
    <row r="4018" spans="2:21" s="84" customFormat="1" ht="15.75" customHeight="1">
      <c r="B4018" s="85"/>
      <c r="M4018" s="86"/>
      <c r="P4018" s="87"/>
      <c r="Q4018" s="86"/>
      <c r="S4018" s="97"/>
      <c r="T4018" s="86"/>
      <c r="U4018" s="86"/>
    </row>
    <row r="4019" spans="2:21" s="84" customFormat="1" ht="15.75" customHeight="1">
      <c r="B4019" s="85"/>
      <c r="M4019" s="86"/>
      <c r="P4019" s="87"/>
      <c r="Q4019" s="86"/>
      <c r="S4019" s="97"/>
      <c r="T4019" s="86"/>
      <c r="U4019" s="86"/>
    </row>
    <row r="4020" spans="2:21" s="84" customFormat="1" ht="15.75" customHeight="1">
      <c r="B4020" s="85"/>
      <c r="M4020" s="86"/>
      <c r="P4020" s="87"/>
      <c r="Q4020" s="86"/>
      <c r="S4020" s="97"/>
      <c r="T4020" s="86"/>
      <c r="U4020" s="86"/>
    </row>
    <row r="4021" spans="2:21" s="84" customFormat="1" ht="15.75" customHeight="1">
      <c r="B4021" s="85"/>
      <c r="M4021" s="86"/>
      <c r="P4021" s="87"/>
      <c r="Q4021" s="86"/>
      <c r="S4021" s="97"/>
      <c r="T4021" s="86"/>
      <c r="U4021" s="86"/>
    </row>
    <row r="4022" spans="2:21" s="84" customFormat="1" ht="15.75" customHeight="1">
      <c r="B4022" s="85"/>
      <c r="M4022" s="86"/>
      <c r="P4022" s="87"/>
      <c r="Q4022" s="86"/>
      <c r="S4022" s="97"/>
      <c r="T4022" s="86"/>
      <c r="U4022" s="86"/>
    </row>
    <row r="4023" spans="2:21" s="84" customFormat="1" ht="15.75" customHeight="1">
      <c r="B4023" s="85"/>
      <c r="M4023" s="86"/>
      <c r="P4023" s="87"/>
      <c r="Q4023" s="86"/>
      <c r="S4023" s="97"/>
      <c r="T4023" s="86"/>
      <c r="U4023" s="86"/>
    </row>
    <row r="4024" spans="2:21" s="84" customFormat="1" ht="15.75" customHeight="1">
      <c r="B4024" s="85"/>
      <c r="M4024" s="86"/>
      <c r="P4024" s="87"/>
      <c r="Q4024" s="86"/>
      <c r="S4024" s="97"/>
      <c r="T4024" s="86"/>
      <c r="U4024" s="86"/>
    </row>
    <row r="4025" spans="2:21" s="84" customFormat="1" ht="15.75" customHeight="1">
      <c r="B4025" s="85"/>
      <c r="M4025" s="86"/>
      <c r="P4025" s="87"/>
      <c r="Q4025" s="86"/>
      <c r="S4025" s="97"/>
      <c r="T4025" s="86"/>
      <c r="U4025" s="86"/>
    </row>
    <row r="4026" spans="2:21" s="84" customFormat="1" ht="15.75" customHeight="1">
      <c r="B4026" s="85"/>
      <c r="M4026" s="86"/>
      <c r="P4026" s="87"/>
      <c r="Q4026" s="86"/>
      <c r="S4026" s="97"/>
      <c r="T4026" s="86"/>
      <c r="U4026" s="86"/>
    </row>
    <row r="4027" spans="2:21" s="84" customFormat="1" ht="15.75" customHeight="1">
      <c r="B4027" s="85"/>
      <c r="M4027" s="86"/>
      <c r="P4027" s="87"/>
      <c r="Q4027" s="86"/>
      <c r="S4027" s="97"/>
      <c r="T4027" s="86"/>
      <c r="U4027" s="86"/>
    </row>
    <row r="4028" spans="2:21" s="84" customFormat="1" ht="15.75" customHeight="1">
      <c r="B4028" s="85"/>
      <c r="M4028" s="86"/>
      <c r="P4028" s="87"/>
      <c r="Q4028" s="86"/>
      <c r="S4028" s="97"/>
      <c r="T4028" s="86"/>
      <c r="U4028" s="86"/>
    </row>
    <row r="4029" spans="2:21" s="84" customFormat="1" ht="15.75" customHeight="1">
      <c r="B4029" s="85"/>
      <c r="M4029" s="86"/>
      <c r="P4029" s="87"/>
      <c r="Q4029" s="86"/>
      <c r="S4029" s="97"/>
      <c r="T4029" s="86"/>
      <c r="U4029" s="86"/>
    </row>
    <row r="4030" spans="2:21" s="84" customFormat="1" ht="15.75" customHeight="1">
      <c r="B4030" s="85"/>
      <c r="M4030" s="86"/>
      <c r="P4030" s="87"/>
      <c r="Q4030" s="86"/>
      <c r="S4030" s="97"/>
      <c r="T4030" s="86"/>
      <c r="U4030" s="86"/>
    </row>
    <row r="4031" spans="2:21" s="84" customFormat="1" ht="15.75" customHeight="1">
      <c r="B4031" s="85"/>
      <c r="M4031" s="86"/>
      <c r="P4031" s="87"/>
      <c r="Q4031" s="86"/>
      <c r="S4031" s="97"/>
      <c r="T4031" s="86"/>
      <c r="U4031" s="86"/>
    </row>
    <row r="4032" spans="2:21" s="84" customFormat="1" ht="15.75" customHeight="1">
      <c r="B4032" s="85"/>
      <c r="M4032" s="86"/>
      <c r="P4032" s="87"/>
      <c r="Q4032" s="86"/>
      <c r="S4032" s="97"/>
      <c r="T4032" s="86"/>
      <c r="U4032" s="86"/>
    </row>
    <row r="4033" spans="2:21" s="84" customFormat="1" ht="15.75" customHeight="1">
      <c r="B4033" s="85"/>
      <c r="M4033" s="86"/>
      <c r="P4033" s="87"/>
      <c r="Q4033" s="86"/>
      <c r="S4033" s="97"/>
      <c r="T4033" s="86"/>
      <c r="U4033" s="86"/>
    </row>
    <row r="4034" spans="2:21" s="84" customFormat="1" ht="15.75" customHeight="1">
      <c r="B4034" s="85"/>
      <c r="M4034" s="86"/>
      <c r="P4034" s="87"/>
      <c r="Q4034" s="86"/>
      <c r="S4034" s="97"/>
      <c r="T4034" s="86"/>
      <c r="U4034" s="86"/>
    </row>
    <row r="4035" spans="2:21" s="84" customFormat="1" ht="15.75" customHeight="1">
      <c r="B4035" s="85"/>
      <c r="M4035" s="86"/>
      <c r="P4035" s="87"/>
      <c r="Q4035" s="86"/>
      <c r="S4035" s="97"/>
      <c r="T4035" s="86"/>
      <c r="U4035" s="86"/>
    </row>
    <row r="4036" spans="2:21" s="84" customFormat="1" ht="15.75" customHeight="1">
      <c r="B4036" s="85"/>
      <c r="M4036" s="86"/>
      <c r="P4036" s="87"/>
      <c r="Q4036" s="86"/>
      <c r="S4036" s="97"/>
      <c r="T4036" s="86"/>
      <c r="U4036" s="86"/>
    </row>
    <row r="4037" spans="2:21" s="84" customFormat="1" ht="15.75" customHeight="1">
      <c r="B4037" s="85"/>
      <c r="M4037" s="86"/>
      <c r="P4037" s="87"/>
      <c r="Q4037" s="86"/>
      <c r="S4037" s="97"/>
      <c r="T4037" s="86"/>
      <c r="U4037" s="86"/>
    </row>
    <row r="4038" spans="2:21" s="84" customFormat="1" ht="15.75" customHeight="1">
      <c r="B4038" s="85"/>
      <c r="M4038" s="86"/>
      <c r="P4038" s="87"/>
      <c r="Q4038" s="86"/>
      <c r="S4038" s="97"/>
      <c r="T4038" s="86"/>
      <c r="U4038" s="86"/>
    </row>
    <row r="4039" spans="2:21" s="84" customFormat="1" ht="15.75" customHeight="1">
      <c r="B4039" s="85"/>
      <c r="M4039" s="86"/>
      <c r="P4039" s="87"/>
      <c r="Q4039" s="86"/>
      <c r="S4039" s="97"/>
      <c r="T4039" s="86"/>
      <c r="U4039" s="86"/>
    </row>
    <row r="4040" spans="2:21" s="84" customFormat="1" ht="15.75" customHeight="1">
      <c r="B4040" s="85"/>
      <c r="M4040" s="86"/>
      <c r="P4040" s="87"/>
      <c r="Q4040" s="86"/>
      <c r="S4040" s="97"/>
      <c r="T4040" s="86"/>
      <c r="U4040" s="86"/>
    </row>
    <row r="4041" spans="2:21" s="84" customFormat="1" ht="15.75" customHeight="1">
      <c r="B4041" s="85"/>
      <c r="M4041" s="86"/>
      <c r="P4041" s="87"/>
      <c r="Q4041" s="86"/>
      <c r="S4041" s="97"/>
      <c r="T4041" s="86"/>
      <c r="U4041" s="86"/>
    </row>
    <row r="4042" spans="2:21" s="84" customFormat="1" ht="15.75" customHeight="1">
      <c r="B4042" s="85"/>
      <c r="M4042" s="86"/>
      <c r="P4042" s="87"/>
      <c r="Q4042" s="86"/>
      <c r="S4042" s="97"/>
      <c r="T4042" s="86"/>
      <c r="U4042" s="86"/>
    </row>
    <row r="4043" spans="2:21" s="84" customFormat="1" ht="15.75" customHeight="1">
      <c r="B4043" s="85"/>
      <c r="M4043" s="86"/>
      <c r="P4043" s="87"/>
      <c r="Q4043" s="86"/>
      <c r="S4043" s="97"/>
      <c r="T4043" s="86"/>
      <c r="U4043" s="86"/>
    </row>
    <row r="4044" spans="2:21" s="84" customFormat="1" ht="15.75" customHeight="1">
      <c r="B4044" s="85"/>
      <c r="M4044" s="86"/>
      <c r="P4044" s="87"/>
      <c r="Q4044" s="86"/>
      <c r="S4044" s="97"/>
      <c r="T4044" s="86"/>
      <c r="U4044" s="86"/>
    </row>
    <row r="4045" spans="2:21" s="84" customFormat="1" ht="15.75" customHeight="1">
      <c r="B4045" s="85"/>
      <c r="M4045" s="86"/>
      <c r="P4045" s="87"/>
      <c r="Q4045" s="86"/>
      <c r="S4045" s="97"/>
      <c r="T4045" s="86"/>
      <c r="U4045" s="86"/>
    </row>
    <row r="4046" spans="2:21" s="84" customFormat="1" ht="15.75" customHeight="1">
      <c r="B4046" s="85"/>
      <c r="M4046" s="86"/>
      <c r="P4046" s="87"/>
      <c r="Q4046" s="86"/>
      <c r="S4046" s="97"/>
      <c r="T4046" s="86"/>
      <c r="U4046" s="86"/>
    </row>
    <row r="4047" spans="2:21" s="84" customFormat="1" ht="15.75" customHeight="1">
      <c r="B4047" s="85"/>
      <c r="M4047" s="86"/>
      <c r="P4047" s="87"/>
      <c r="Q4047" s="86"/>
      <c r="S4047" s="97"/>
      <c r="T4047" s="86"/>
      <c r="U4047" s="86"/>
    </row>
    <row r="4048" spans="2:21" s="84" customFormat="1" ht="15.75" customHeight="1">
      <c r="B4048" s="85"/>
      <c r="M4048" s="86"/>
      <c r="P4048" s="87"/>
      <c r="Q4048" s="86"/>
      <c r="S4048" s="97"/>
      <c r="T4048" s="86"/>
      <c r="U4048" s="86"/>
    </row>
    <row r="4049" spans="2:21" s="84" customFormat="1" ht="15.75" customHeight="1">
      <c r="B4049" s="85"/>
      <c r="M4049" s="86"/>
      <c r="P4049" s="87"/>
      <c r="Q4049" s="86"/>
      <c r="S4049" s="97"/>
      <c r="T4049" s="86"/>
      <c r="U4049" s="86"/>
    </row>
    <row r="4050" spans="2:21" s="84" customFormat="1" ht="15.75" customHeight="1">
      <c r="B4050" s="85"/>
      <c r="M4050" s="86"/>
      <c r="P4050" s="87"/>
      <c r="Q4050" s="86"/>
      <c r="S4050" s="97"/>
      <c r="T4050" s="86"/>
      <c r="U4050" s="86"/>
    </row>
    <row r="4051" spans="2:21" s="84" customFormat="1" ht="15.75" customHeight="1">
      <c r="B4051" s="85"/>
      <c r="M4051" s="86"/>
      <c r="P4051" s="87"/>
      <c r="Q4051" s="86"/>
      <c r="S4051" s="97"/>
      <c r="T4051" s="86"/>
      <c r="U4051" s="86"/>
    </row>
    <row r="4052" spans="2:21" s="84" customFormat="1" ht="15.75" customHeight="1">
      <c r="B4052" s="85"/>
      <c r="M4052" s="86"/>
      <c r="P4052" s="87"/>
      <c r="Q4052" s="86"/>
      <c r="S4052" s="97"/>
      <c r="T4052" s="86"/>
      <c r="U4052" s="86"/>
    </row>
    <row r="4053" spans="2:21" s="84" customFormat="1" ht="15.75" customHeight="1">
      <c r="B4053" s="85"/>
      <c r="M4053" s="86"/>
      <c r="P4053" s="87"/>
      <c r="Q4053" s="86"/>
      <c r="S4053" s="97"/>
      <c r="T4053" s="86"/>
      <c r="U4053" s="86"/>
    </row>
    <row r="4054" spans="2:21" s="84" customFormat="1" ht="15.75" customHeight="1">
      <c r="B4054" s="85"/>
      <c r="M4054" s="86"/>
      <c r="P4054" s="87"/>
      <c r="Q4054" s="86"/>
      <c r="S4054" s="97"/>
      <c r="T4054" s="86"/>
      <c r="U4054" s="86"/>
    </row>
    <row r="4055" spans="2:21" s="84" customFormat="1" ht="15.75" customHeight="1">
      <c r="B4055" s="85"/>
      <c r="M4055" s="86"/>
      <c r="P4055" s="87"/>
      <c r="Q4055" s="86"/>
      <c r="S4055" s="97"/>
      <c r="T4055" s="86"/>
      <c r="U4055" s="86"/>
    </row>
    <row r="4056" spans="2:21" s="84" customFormat="1" ht="15.75" customHeight="1">
      <c r="B4056" s="85"/>
      <c r="M4056" s="86"/>
      <c r="P4056" s="87"/>
      <c r="Q4056" s="86"/>
      <c r="S4056" s="97"/>
      <c r="T4056" s="86"/>
      <c r="U4056" s="86"/>
    </row>
    <row r="4057" spans="2:21" s="84" customFormat="1" ht="15.75" customHeight="1">
      <c r="B4057" s="85"/>
      <c r="M4057" s="86"/>
      <c r="P4057" s="87"/>
      <c r="Q4057" s="86"/>
      <c r="S4057" s="97"/>
      <c r="T4057" s="86"/>
      <c r="U4057" s="86"/>
    </row>
    <row r="4058" spans="2:21" s="84" customFormat="1" ht="15.75" customHeight="1">
      <c r="B4058" s="85"/>
      <c r="M4058" s="86"/>
      <c r="P4058" s="87"/>
      <c r="Q4058" s="86"/>
      <c r="S4058" s="97"/>
      <c r="T4058" s="86"/>
      <c r="U4058" s="86"/>
    </row>
    <row r="4059" spans="2:21" s="84" customFormat="1" ht="15.75" customHeight="1">
      <c r="B4059" s="85"/>
      <c r="M4059" s="86"/>
      <c r="P4059" s="87"/>
      <c r="Q4059" s="86"/>
      <c r="S4059" s="97"/>
      <c r="T4059" s="86"/>
      <c r="U4059" s="86"/>
    </row>
    <row r="4060" spans="2:21" s="84" customFormat="1" ht="15.75" customHeight="1">
      <c r="B4060" s="85"/>
      <c r="M4060" s="86"/>
      <c r="P4060" s="87"/>
      <c r="Q4060" s="86"/>
      <c r="S4060" s="97"/>
      <c r="T4060" s="86"/>
      <c r="U4060" s="86"/>
    </row>
    <row r="4061" spans="2:21" s="84" customFormat="1" ht="15.75" customHeight="1">
      <c r="B4061" s="85"/>
      <c r="M4061" s="86"/>
      <c r="P4061" s="87"/>
      <c r="Q4061" s="86"/>
      <c r="S4061" s="97"/>
      <c r="T4061" s="86"/>
      <c r="U4061" s="86"/>
    </row>
    <row r="4062" spans="2:21" s="84" customFormat="1" ht="15.75" customHeight="1">
      <c r="B4062" s="85"/>
      <c r="M4062" s="86"/>
      <c r="P4062" s="87"/>
      <c r="Q4062" s="86"/>
      <c r="S4062" s="97"/>
      <c r="T4062" s="86"/>
      <c r="U4062" s="86"/>
    </row>
    <row r="4063" spans="2:21" s="84" customFormat="1" ht="15.75" customHeight="1">
      <c r="B4063" s="85"/>
      <c r="M4063" s="86"/>
      <c r="P4063" s="87"/>
      <c r="Q4063" s="86"/>
      <c r="S4063" s="97"/>
      <c r="T4063" s="86"/>
      <c r="U4063" s="86"/>
    </row>
    <row r="4064" spans="2:21" s="84" customFormat="1" ht="15.75" customHeight="1">
      <c r="B4064" s="85"/>
      <c r="M4064" s="86"/>
      <c r="P4064" s="87"/>
      <c r="Q4064" s="86"/>
      <c r="S4064" s="97"/>
      <c r="T4064" s="86"/>
      <c r="U4064" s="86"/>
    </row>
    <row r="4065" spans="2:21" s="84" customFormat="1" ht="15.75" customHeight="1">
      <c r="B4065" s="85"/>
      <c r="M4065" s="86"/>
      <c r="P4065" s="87"/>
      <c r="Q4065" s="86"/>
      <c r="S4065" s="97"/>
      <c r="T4065" s="86"/>
      <c r="U4065" s="86"/>
    </row>
    <row r="4066" spans="2:21" s="84" customFormat="1" ht="15.75" customHeight="1">
      <c r="B4066" s="85"/>
      <c r="M4066" s="86"/>
      <c r="P4066" s="87"/>
      <c r="Q4066" s="86"/>
      <c r="S4066" s="97"/>
      <c r="T4066" s="86"/>
      <c r="U4066" s="86"/>
    </row>
    <row r="4067" spans="2:21" s="84" customFormat="1" ht="15.75" customHeight="1">
      <c r="B4067" s="85"/>
      <c r="M4067" s="86"/>
      <c r="P4067" s="87"/>
      <c r="Q4067" s="86"/>
      <c r="S4067" s="97"/>
      <c r="T4067" s="86"/>
      <c r="U4067" s="86"/>
    </row>
    <row r="4068" spans="2:21" s="84" customFormat="1" ht="15.75" customHeight="1">
      <c r="B4068" s="85"/>
      <c r="M4068" s="86"/>
      <c r="P4068" s="87"/>
      <c r="Q4068" s="86"/>
      <c r="S4068" s="97"/>
      <c r="T4068" s="86"/>
      <c r="U4068" s="86"/>
    </row>
    <row r="4069" spans="2:21" s="84" customFormat="1" ht="15.75" customHeight="1">
      <c r="B4069" s="85"/>
      <c r="M4069" s="86"/>
      <c r="P4069" s="87"/>
      <c r="Q4069" s="86"/>
      <c r="S4069" s="97"/>
      <c r="T4069" s="86"/>
      <c r="U4069" s="86"/>
    </row>
    <row r="4070" spans="2:21" s="84" customFormat="1" ht="15.75" customHeight="1">
      <c r="B4070" s="85"/>
      <c r="M4070" s="86"/>
      <c r="P4070" s="87"/>
      <c r="Q4070" s="86"/>
      <c r="S4070" s="97"/>
      <c r="T4070" s="86"/>
      <c r="U4070" s="86"/>
    </row>
    <row r="4071" spans="2:21" s="84" customFormat="1" ht="15.75" customHeight="1">
      <c r="B4071" s="85"/>
      <c r="M4071" s="86"/>
      <c r="P4071" s="87"/>
      <c r="Q4071" s="86"/>
      <c r="S4071" s="97"/>
      <c r="T4071" s="86"/>
      <c r="U4071" s="86"/>
    </row>
    <row r="4072" spans="2:21" s="84" customFormat="1" ht="15.75" customHeight="1">
      <c r="B4072" s="85"/>
      <c r="M4072" s="86"/>
      <c r="P4072" s="87"/>
      <c r="Q4072" s="86"/>
      <c r="S4072" s="97"/>
      <c r="T4072" s="86"/>
      <c r="U4072" s="86"/>
    </row>
    <row r="4073" spans="2:21" s="84" customFormat="1" ht="15.75" customHeight="1">
      <c r="B4073" s="85"/>
      <c r="M4073" s="86"/>
      <c r="P4073" s="87"/>
      <c r="Q4073" s="86"/>
      <c r="S4073" s="97"/>
      <c r="T4073" s="86"/>
      <c r="U4073" s="86"/>
    </row>
    <row r="4074" spans="2:21" s="84" customFormat="1" ht="15.75" customHeight="1">
      <c r="B4074" s="85"/>
      <c r="M4074" s="86"/>
      <c r="P4074" s="87"/>
      <c r="Q4074" s="86"/>
      <c r="S4074" s="97"/>
      <c r="T4074" s="86"/>
      <c r="U4074" s="86"/>
    </row>
    <row r="4075" spans="2:21" s="84" customFormat="1" ht="15.75" customHeight="1">
      <c r="B4075" s="85"/>
      <c r="M4075" s="86"/>
      <c r="P4075" s="87"/>
      <c r="Q4075" s="86"/>
      <c r="S4075" s="97"/>
      <c r="T4075" s="86"/>
      <c r="U4075" s="86"/>
    </row>
    <row r="4076" spans="2:21" s="84" customFormat="1" ht="15.75" customHeight="1">
      <c r="B4076" s="85"/>
      <c r="M4076" s="86"/>
      <c r="P4076" s="87"/>
      <c r="Q4076" s="86"/>
      <c r="S4076" s="97"/>
      <c r="T4076" s="86"/>
      <c r="U4076" s="86"/>
    </row>
    <row r="4077" spans="2:21" s="84" customFormat="1" ht="15.75" customHeight="1">
      <c r="B4077" s="85"/>
      <c r="M4077" s="86"/>
      <c r="P4077" s="87"/>
      <c r="Q4077" s="86"/>
      <c r="S4077" s="97"/>
      <c r="T4077" s="86"/>
      <c r="U4077" s="86"/>
    </row>
    <row r="4078" spans="2:21" s="84" customFormat="1" ht="15.75" customHeight="1">
      <c r="B4078" s="85"/>
      <c r="M4078" s="86"/>
      <c r="P4078" s="87"/>
      <c r="Q4078" s="86"/>
      <c r="S4078" s="97"/>
      <c r="T4078" s="86"/>
      <c r="U4078" s="86"/>
    </row>
    <row r="4079" spans="2:21" s="84" customFormat="1" ht="15.75" customHeight="1">
      <c r="B4079" s="85"/>
      <c r="M4079" s="86"/>
      <c r="P4079" s="87"/>
      <c r="Q4079" s="86"/>
      <c r="S4079" s="97"/>
      <c r="T4079" s="86"/>
      <c r="U4079" s="86"/>
    </row>
    <row r="4080" spans="2:21" s="84" customFormat="1" ht="15.75" customHeight="1">
      <c r="B4080" s="85"/>
      <c r="M4080" s="86"/>
      <c r="P4080" s="87"/>
      <c r="Q4080" s="86"/>
      <c r="S4080" s="97"/>
      <c r="T4080" s="86"/>
      <c r="U4080" s="86"/>
    </row>
    <row r="4081" spans="2:21" s="84" customFormat="1" ht="15.75" customHeight="1">
      <c r="B4081" s="85"/>
      <c r="M4081" s="86"/>
      <c r="P4081" s="87"/>
      <c r="Q4081" s="86"/>
      <c r="S4081" s="97"/>
      <c r="T4081" s="86"/>
      <c r="U4081" s="86"/>
    </row>
    <row r="4082" spans="2:21" s="84" customFormat="1" ht="15.75" customHeight="1">
      <c r="B4082" s="85"/>
      <c r="M4082" s="86"/>
      <c r="P4082" s="87"/>
      <c r="Q4082" s="86"/>
      <c r="S4082" s="97"/>
      <c r="T4082" s="86"/>
      <c r="U4082" s="86"/>
    </row>
    <row r="4083" spans="2:21" s="84" customFormat="1" ht="15.75" customHeight="1">
      <c r="B4083" s="85"/>
      <c r="M4083" s="86"/>
      <c r="P4083" s="87"/>
      <c r="Q4083" s="86"/>
      <c r="S4083" s="97"/>
      <c r="T4083" s="86"/>
      <c r="U4083" s="86"/>
    </row>
    <row r="4084" spans="2:21" s="84" customFormat="1" ht="15.75" customHeight="1">
      <c r="B4084" s="85"/>
      <c r="M4084" s="86"/>
      <c r="P4084" s="87"/>
      <c r="Q4084" s="86"/>
      <c r="S4084" s="97"/>
      <c r="T4084" s="86"/>
      <c r="U4084" s="86"/>
    </row>
    <row r="4085" spans="2:21" s="84" customFormat="1" ht="15.75" customHeight="1">
      <c r="B4085" s="85"/>
      <c r="M4085" s="86"/>
      <c r="P4085" s="87"/>
      <c r="Q4085" s="86"/>
      <c r="S4085" s="97"/>
      <c r="T4085" s="86"/>
      <c r="U4085" s="86"/>
    </row>
    <row r="4086" spans="2:21" s="84" customFormat="1" ht="15.75" customHeight="1">
      <c r="B4086" s="85"/>
      <c r="M4086" s="86"/>
      <c r="P4086" s="87"/>
      <c r="Q4086" s="86"/>
      <c r="S4086" s="97"/>
      <c r="T4086" s="86"/>
      <c r="U4086" s="86"/>
    </row>
    <row r="4087" spans="2:21" s="84" customFormat="1" ht="15.75" customHeight="1">
      <c r="B4087" s="85"/>
      <c r="M4087" s="86"/>
      <c r="P4087" s="87"/>
      <c r="Q4087" s="86"/>
      <c r="S4087" s="97"/>
      <c r="T4087" s="86"/>
      <c r="U4087" s="86"/>
    </row>
    <row r="4088" spans="2:21" s="84" customFormat="1" ht="15.75" customHeight="1">
      <c r="B4088" s="85"/>
      <c r="M4088" s="86"/>
      <c r="P4088" s="87"/>
      <c r="Q4088" s="86"/>
      <c r="S4088" s="97"/>
      <c r="T4088" s="86"/>
      <c r="U4088" s="86"/>
    </row>
    <row r="4089" spans="2:21" s="84" customFormat="1" ht="15.75" customHeight="1">
      <c r="B4089" s="85"/>
      <c r="M4089" s="86"/>
      <c r="P4089" s="87"/>
      <c r="Q4089" s="86"/>
      <c r="S4089" s="97"/>
      <c r="T4089" s="86"/>
      <c r="U4089" s="86"/>
    </row>
    <row r="4090" spans="2:21" s="84" customFormat="1" ht="15.75" customHeight="1">
      <c r="B4090" s="85"/>
      <c r="M4090" s="86"/>
      <c r="P4090" s="87"/>
      <c r="Q4090" s="86"/>
      <c r="S4090" s="97"/>
      <c r="T4090" s="86"/>
      <c r="U4090" s="86"/>
    </row>
    <row r="4091" spans="2:21" s="84" customFormat="1" ht="15.75" customHeight="1">
      <c r="B4091" s="85"/>
      <c r="M4091" s="86"/>
      <c r="P4091" s="87"/>
      <c r="Q4091" s="86"/>
      <c r="S4091" s="97"/>
      <c r="T4091" s="86"/>
      <c r="U4091" s="86"/>
    </row>
    <row r="4092" spans="2:21" s="84" customFormat="1" ht="15.75" customHeight="1">
      <c r="B4092" s="85"/>
      <c r="M4092" s="86"/>
      <c r="P4092" s="87"/>
      <c r="Q4092" s="86"/>
      <c r="S4092" s="97"/>
      <c r="T4092" s="86"/>
      <c r="U4092" s="86"/>
    </row>
    <row r="4093" spans="2:21" s="84" customFormat="1" ht="15.75" customHeight="1">
      <c r="B4093" s="85"/>
      <c r="M4093" s="86"/>
      <c r="P4093" s="87"/>
      <c r="Q4093" s="86"/>
      <c r="S4093" s="97"/>
      <c r="T4093" s="86"/>
      <c r="U4093" s="86"/>
    </row>
    <row r="4094" spans="2:21" s="84" customFormat="1" ht="15.75" customHeight="1">
      <c r="B4094" s="85"/>
      <c r="M4094" s="86"/>
      <c r="P4094" s="87"/>
      <c r="Q4094" s="86"/>
      <c r="S4094" s="97"/>
      <c r="T4094" s="86"/>
      <c r="U4094" s="86"/>
    </row>
    <row r="4095" spans="2:21" s="84" customFormat="1" ht="15.75" customHeight="1">
      <c r="B4095" s="85"/>
      <c r="M4095" s="86"/>
      <c r="P4095" s="87"/>
      <c r="Q4095" s="86"/>
      <c r="S4095" s="97"/>
      <c r="T4095" s="86"/>
      <c r="U4095" s="86"/>
    </row>
    <row r="4096" spans="2:21" s="84" customFormat="1" ht="15.75" customHeight="1">
      <c r="B4096" s="85"/>
      <c r="M4096" s="86"/>
      <c r="P4096" s="87"/>
      <c r="Q4096" s="86"/>
      <c r="S4096" s="97"/>
      <c r="T4096" s="86"/>
      <c r="U4096" s="86"/>
    </row>
    <row r="4097" spans="2:21" s="84" customFormat="1" ht="15.75" customHeight="1">
      <c r="B4097" s="85"/>
      <c r="M4097" s="86"/>
      <c r="P4097" s="87"/>
      <c r="Q4097" s="86"/>
      <c r="S4097" s="97"/>
      <c r="T4097" s="86"/>
      <c r="U4097" s="86"/>
    </row>
    <row r="4098" spans="2:21" s="84" customFormat="1" ht="15.75" customHeight="1">
      <c r="B4098" s="85"/>
      <c r="M4098" s="86"/>
      <c r="P4098" s="87"/>
      <c r="Q4098" s="86"/>
      <c r="S4098" s="97"/>
      <c r="T4098" s="86"/>
      <c r="U4098" s="86"/>
    </row>
    <row r="4099" spans="2:21" s="84" customFormat="1" ht="15.75" customHeight="1">
      <c r="B4099" s="85"/>
      <c r="M4099" s="86"/>
      <c r="P4099" s="87"/>
      <c r="Q4099" s="86"/>
      <c r="S4099" s="97"/>
      <c r="T4099" s="86"/>
      <c r="U4099" s="86"/>
    </row>
    <row r="4100" spans="2:21" s="84" customFormat="1" ht="15.75" customHeight="1">
      <c r="B4100" s="85"/>
      <c r="M4100" s="86"/>
      <c r="P4100" s="87"/>
      <c r="Q4100" s="86"/>
      <c r="S4100" s="97"/>
      <c r="T4100" s="86"/>
      <c r="U4100" s="86"/>
    </row>
    <row r="4101" spans="2:21" s="84" customFormat="1" ht="15.75" customHeight="1">
      <c r="B4101" s="85"/>
      <c r="M4101" s="86"/>
      <c r="P4101" s="87"/>
      <c r="Q4101" s="86"/>
      <c r="S4101" s="97"/>
      <c r="T4101" s="86"/>
      <c r="U4101" s="86"/>
    </row>
    <row r="4102" spans="2:21" s="84" customFormat="1" ht="15.75" customHeight="1">
      <c r="B4102" s="85"/>
      <c r="M4102" s="86"/>
      <c r="P4102" s="87"/>
      <c r="Q4102" s="86"/>
      <c r="S4102" s="97"/>
      <c r="T4102" s="86"/>
      <c r="U4102" s="86"/>
    </row>
    <row r="4103" spans="2:21" s="84" customFormat="1" ht="15.75" customHeight="1">
      <c r="B4103" s="85"/>
      <c r="M4103" s="86"/>
      <c r="P4103" s="87"/>
      <c r="Q4103" s="86"/>
      <c r="S4103" s="97"/>
      <c r="T4103" s="86"/>
      <c r="U4103" s="86"/>
    </row>
    <row r="4104" spans="2:21" s="84" customFormat="1" ht="15.75" customHeight="1">
      <c r="B4104" s="85"/>
      <c r="M4104" s="86"/>
      <c r="P4104" s="87"/>
      <c r="Q4104" s="86"/>
      <c r="S4104" s="97"/>
      <c r="T4104" s="86"/>
      <c r="U4104" s="86"/>
    </row>
    <row r="4105" spans="2:21" s="84" customFormat="1" ht="15.75" customHeight="1">
      <c r="B4105" s="85"/>
      <c r="M4105" s="86"/>
      <c r="P4105" s="87"/>
      <c r="Q4105" s="86"/>
      <c r="S4105" s="97"/>
      <c r="T4105" s="86"/>
      <c r="U4105" s="86"/>
    </row>
    <row r="4106" spans="2:21" s="84" customFormat="1" ht="15.75" customHeight="1">
      <c r="B4106" s="85"/>
      <c r="M4106" s="86"/>
      <c r="P4106" s="87"/>
      <c r="Q4106" s="86"/>
      <c r="S4106" s="97"/>
      <c r="T4106" s="86"/>
      <c r="U4106" s="86"/>
    </row>
    <row r="4107" spans="2:21" s="84" customFormat="1" ht="15.75" customHeight="1">
      <c r="B4107" s="85"/>
      <c r="M4107" s="86"/>
      <c r="P4107" s="87"/>
      <c r="Q4107" s="86"/>
      <c r="S4107" s="97"/>
      <c r="T4107" s="86"/>
      <c r="U4107" s="86"/>
    </row>
    <row r="4108" spans="2:21" s="84" customFormat="1" ht="15.75" customHeight="1">
      <c r="B4108" s="85"/>
      <c r="M4108" s="86"/>
      <c r="P4108" s="87"/>
      <c r="Q4108" s="86"/>
      <c r="S4108" s="97"/>
      <c r="T4108" s="86"/>
      <c r="U4108" s="86"/>
    </row>
    <row r="4109" spans="2:21" s="84" customFormat="1" ht="15.75" customHeight="1">
      <c r="B4109" s="85"/>
      <c r="M4109" s="86"/>
      <c r="P4109" s="87"/>
      <c r="Q4109" s="86"/>
      <c r="S4109" s="97"/>
      <c r="T4109" s="86"/>
      <c r="U4109" s="86"/>
    </row>
    <row r="4110" spans="2:21" s="84" customFormat="1" ht="15.75" customHeight="1">
      <c r="B4110" s="85"/>
      <c r="M4110" s="86"/>
      <c r="P4110" s="87"/>
      <c r="Q4110" s="86"/>
      <c r="S4110" s="97"/>
      <c r="T4110" s="86"/>
      <c r="U4110" s="86"/>
    </row>
    <row r="4111" spans="2:21" s="84" customFormat="1" ht="15.75" customHeight="1">
      <c r="B4111" s="85"/>
      <c r="M4111" s="86"/>
      <c r="P4111" s="87"/>
      <c r="Q4111" s="86"/>
      <c r="S4111" s="97"/>
      <c r="T4111" s="86"/>
      <c r="U4111" s="86"/>
    </row>
    <row r="4112" spans="2:21" s="84" customFormat="1" ht="15.75" customHeight="1">
      <c r="B4112" s="85"/>
      <c r="M4112" s="86"/>
      <c r="P4112" s="87"/>
      <c r="Q4112" s="86"/>
      <c r="S4112" s="97"/>
      <c r="T4112" s="86"/>
      <c r="U4112" s="86"/>
    </row>
    <row r="4113" spans="2:21" s="84" customFormat="1" ht="15.75" customHeight="1">
      <c r="B4113" s="85"/>
      <c r="M4113" s="86"/>
      <c r="P4113" s="87"/>
      <c r="Q4113" s="86"/>
      <c r="S4113" s="97"/>
      <c r="T4113" s="86"/>
      <c r="U4113" s="86"/>
    </row>
    <row r="4114" spans="2:21" s="84" customFormat="1" ht="15.75" customHeight="1">
      <c r="B4114" s="85"/>
      <c r="M4114" s="86"/>
      <c r="P4114" s="87"/>
      <c r="Q4114" s="86"/>
      <c r="S4114" s="97"/>
      <c r="T4114" s="86"/>
      <c r="U4114" s="86"/>
    </row>
    <row r="4115" spans="2:21" s="84" customFormat="1" ht="15.75" customHeight="1">
      <c r="B4115" s="85"/>
      <c r="M4115" s="86"/>
      <c r="P4115" s="87"/>
      <c r="Q4115" s="86"/>
      <c r="S4115" s="97"/>
      <c r="T4115" s="86"/>
      <c r="U4115" s="86"/>
    </row>
    <row r="4116" spans="2:21" s="84" customFormat="1" ht="15.75" customHeight="1">
      <c r="B4116" s="85"/>
      <c r="M4116" s="86"/>
      <c r="P4116" s="87"/>
      <c r="Q4116" s="86"/>
      <c r="S4116" s="97"/>
      <c r="T4116" s="86"/>
      <c r="U4116" s="86"/>
    </row>
    <row r="4117" spans="2:21" s="84" customFormat="1" ht="15.75" customHeight="1">
      <c r="B4117" s="85"/>
      <c r="M4117" s="86"/>
      <c r="P4117" s="87"/>
      <c r="Q4117" s="86"/>
      <c r="S4117" s="97"/>
      <c r="T4117" s="86"/>
      <c r="U4117" s="86"/>
    </row>
    <row r="4118" spans="2:21" s="84" customFormat="1" ht="15.75" customHeight="1">
      <c r="B4118" s="85"/>
      <c r="M4118" s="86"/>
      <c r="P4118" s="87"/>
      <c r="Q4118" s="86"/>
      <c r="S4118" s="97"/>
      <c r="T4118" s="86"/>
      <c r="U4118" s="86"/>
    </row>
    <row r="4119" spans="2:21" s="84" customFormat="1" ht="15.75" customHeight="1">
      <c r="B4119" s="85"/>
      <c r="M4119" s="86"/>
      <c r="P4119" s="87"/>
      <c r="Q4119" s="86"/>
      <c r="S4119" s="97"/>
      <c r="T4119" s="86"/>
      <c r="U4119" s="86"/>
    </row>
    <row r="4120" spans="2:21" s="84" customFormat="1" ht="15.75" customHeight="1">
      <c r="B4120" s="85"/>
      <c r="M4120" s="86"/>
      <c r="P4120" s="87"/>
      <c r="Q4120" s="86"/>
      <c r="S4120" s="97"/>
      <c r="T4120" s="86"/>
      <c r="U4120" s="86"/>
    </row>
    <row r="4121" spans="2:21" s="84" customFormat="1" ht="15.75" customHeight="1">
      <c r="B4121" s="85"/>
      <c r="M4121" s="86"/>
      <c r="P4121" s="87"/>
      <c r="Q4121" s="86"/>
      <c r="S4121" s="97"/>
      <c r="T4121" s="86"/>
      <c r="U4121" s="86"/>
    </row>
    <row r="4122" spans="2:21" s="84" customFormat="1" ht="15.75" customHeight="1">
      <c r="B4122" s="85"/>
      <c r="M4122" s="86"/>
      <c r="P4122" s="87"/>
      <c r="Q4122" s="86"/>
      <c r="S4122" s="97"/>
      <c r="T4122" s="86"/>
      <c r="U4122" s="86"/>
    </row>
    <row r="4123" spans="2:21" s="84" customFormat="1" ht="15.75" customHeight="1">
      <c r="B4123" s="85"/>
      <c r="M4123" s="86"/>
      <c r="P4123" s="87"/>
      <c r="Q4123" s="86"/>
      <c r="S4123" s="97"/>
      <c r="T4123" s="86"/>
      <c r="U4123" s="86"/>
    </row>
    <row r="4124" spans="2:21" s="84" customFormat="1" ht="15.75" customHeight="1">
      <c r="B4124" s="85"/>
      <c r="M4124" s="86"/>
      <c r="P4124" s="87"/>
      <c r="Q4124" s="86"/>
      <c r="S4124" s="97"/>
      <c r="T4124" s="86"/>
      <c r="U4124" s="86"/>
    </row>
    <row r="4125" spans="2:21" s="84" customFormat="1" ht="15.75" customHeight="1">
      <c r="B4125" s="85"/>
      <c r="M4125" s="86"/>
      <c r="P4125" s="87"/>
      <c r="Q4125" s="86"/>
      <c r="S4125" s="97"/>
      <c r="T4125" s="86"/>
      <c r="U4125" s="86"/>
    </row>
    <row r="4126" spans="2:21" s="84" customFormat="1" ht="15.75" customHeight="1">
      <c r="B4126" s="85"/>
      <c r="M4126" s="86"/>
      <c r="P4126" s="87"/>
      <c r="Q4126" s="86"/>
      <c r="S4126" s="97"/>
      <c r="T4126" s="86"/>
      <c r="U4126" s="86"/>
    </row>
    <row r="4127" spans="2:21" s="84" customFormat="1" ht="15.75" customHeight="1">
      <c r="B4127" s="85"/>
      <c r="M4127" s="86"/>
      <c r="P4127" s="87"/>
      <c r="Q4127" s="86"/>
      <c r="S4127" s="97"/>
      <c r="T4127" s="86"/>
      <c r="U4127" s="86"/>
    </row>
    <row r="4128" spans="2:21" s="84" customFormat="1" ht="15.75" customHeight="1">
      <c r="B4128" s="85"/>
      <c r="M4128" s="86"/>
      <c r="P4128" s="87"/>
      <c r="Q4128" s="86"/>
      <c r="S4128" s="97"/>
      <c r="T4128" s="86"/>
      <c r="U4128" s="86"/>
    </row>
    <row r="4129" spans="2:21" s="84" customFormat="1" ht="15.75" customHeight="1">
      <c r="B4129" s="85"/>
      <c r="M4129" s="86"/>
      <c r="P4129" s="87"/>
      <c r="Q4129" s="86"/>
      <c r="S4129" s="97"/>
      <c r="T4129" s="86"/>
      <c r="U4129" s="86"/>
    </row>
    <row r="4130" spans="2:21" s="84" customFormat="1" ht="15.75" customHeight="1">
      <c r="B4130" s="85"/>
      <c r="M4130" s="86"/>
      <c r="P4130" s="87"/>
      <c r="Q4130" s="86"/>
      <c r="S4130" s="97"/>
      <c r="T4130" s="86"/>
      <c r="U4130" s="86"/>
    </row>
    <row r="4131" spans="2:21" s="84" customFormat="1" ht="15.75" customHeight="1">
      <c r="B4131" s="85"/>
      <c r="M4131" s="86"/>
      <c r="P4131" s="87"/>
      <c r="Q4131" s="86"/>
      <c r="S4131" s="97"/>
      <c r="T4131" s="86"/>
      <c r="U4131" s="86"/>
    </row>
    <row r="4132" spans="2:21" s="84" customFormat="1" ht="15.75" customHeight="1">
      <c r="B4132" s="85"/>
      <c r="M4132" s="86"/>
      <c r="P4132" s="87"/>
      <c r="Q4132" s="86"/>
      <c r="S4132" s="97"/>
      <c r="T4132" s="86"/>
      <c r="U4132" s="86"/>
    </row>
    <row r="4133" spans="2:21" s="84" customFormat="1" ht="15.75" customHeight="1">
      <c r="B4133" s="85"/>
      <c r="M4133" s="86"/>
      <c r="P4133" s="87"/>
      <c r="Q4133" s="86"/>
      <c r="S4133" s="97"/>
      <c r="T4133" s="86"/>
      <c r="U4133" s="86"/>
    </row>
    <row r="4134" spans="2:21" s="84" customFormat="1" ht="15.75" customHeight="1">
      <c r="B4134" s="85"/>
      <c r="M4134" s="86"/>
      <c r="P4134" s="87"/>
      <c r="Q4134" s="86"/>
      <c r="S4134" s="97"/>
      <c r="T4134" s="86"/>
      <c r="U4134" s="86"/>
    </row>
    <row r="4135" spans="2:21" s="84" customFormat="1" ht="15.75" customHeight="1">
      <c r="B4135" s="85"/>
      <c r="M4135" s="86"/>
      <c r="P4135" s="87"/>
      <c r="Q4135" s="86"/>
      <c r="S4135" s="97"/>
      <c r="T4135" s="86"/>
      <c r="U4135" s="86"/>
    </row>
    <row r="4136" spans="2:21" s="84" customFormat="1" ht="15.75" customHeight="1">
      <c r="B4136" s="85"/>
      <c r="M4136" s="86"/>
      <c r="P4136" s="87"/>
      <c r="Q4136" s="86"/>
      <c r="S4136" s="97"/>
      <c r="T4136" s="86"/>
      <c r="U4136" s="86"/>
    </row>
    <row r="4137" spans="2:21" s="84" customFormat="1" ht="15.75" customHeight="1">
      <c r="B4137" s="85"/>
      <c r="M4137" s="86"/>
      <c r="P4137" s="87"/>
      <c r="Q4137" s="86"/>
      <c r="S4137" s="97"/>
      <c r="T4137" s="86"/>
      <c r="U4137" s="86"/>
    </row>
    <row r="4138" spans="2:21" s="84" customFormat="1" ht="15.75" customHeight="1">
      <c r="B4138" s="85"/>
      <c r="M4138" s="86"/>
      <c r="P4138" s="87"/>
      <c r="Q4138" s="86"/>
      <c r="S4138" s="97"/>
      <c r="T4138" s="86"/>
      <c r="U4138" s="86"/>
    </row>
    <row r="4139" spans="2:21" s="84" customFormat="1" ht="15.75" customHeight="1">
      <c r="B4139" s="85"/>
      <c r="M4139" s="86"/>
      <c r="P4139" s="87"/>
      <c r="Q4139" s="86"/>
      <c r="S4139" s="97"/>
      <c r="T4139" s="86"/>
      <c r="U4139" s="86"/>
    </row>
    <row r="4140" spans="2:21" s="84" customFormat="1" ht="15.75" customHeight="1">
      <c r="B4140" s="85"/>
      <c r="M4140" s="86"/>
      <c r="P4140" s="87"/>
      <c r="Q4140" s="86"/>
      <c r="S4140" s="97"/>
      <c r="T4140" s="86"/>
      <c r="U4140" s="86"/>
    </row>
    <row r="4141" spans="2:21" s="84" customFormat="1" ht="15.75" customHeight="1">
      <c r="B4141" s="85"/>
      <c r="M4141" s="86"/>
      <c r="P4141" s="87"/>
      <c r="Q4141" s="86"/>
      <c r="S4141" s="97"/>
      <c r="T4141" s="86"/>
      <c r="U4141" s="86"/>
    </row>
    <row r="4142" spans="2:21" s="84" customFormat="1" ht="15.75" customHeight="1">
      <c r="B4142" s="85"/>
      <c r="M4142" s="86"/>
      <c r="P4142" s="87"/>
      <c r="Q4142" s="86"/>
      <c r="S4142" s="97"/>
      <c r="T4142" s="86"/>
      <c r="U4142" s="86"/>
    </row>
    <row r="4143" spans="2:21" s="84" customFormat="1" ht="15.75" customHeight="1">
      <c r="B4143" s="85"/>
      <c r="M4143" s="86"/>
      <c r="P4143" s="87"/>
      <c r="Q4143" s="86"/>
      <c r="S4143" s="97"/>
      <c r="T4143" s="86"/>
      <c r="U4143" s="86"/>
    </row>
    <row r="4144" spans="2:21" s="84" customFormat="1" ht="15.75" customHeight="1">
      <c r="B4144" s="85"/>
      <c r="M4144" s="86"/>
      <c r="P4144" s="87"/>
      <c r="Q4144" s="86"/>
      <c r="S4144" s="97"/>
      <c r="T4144" s="86"/>
      <c r="U4144" s="86"/>
    </row>
    <row r="4145" spans="2:21" s="84" customFormat="1" ht="15.75" customHeight="1">
      <c r="B4145" s="85"/>
      <c r="M4145" s="86"/>
      <c r="P4145" s="87"/>
      <c r="Q4145" s="86"/>
      <c r="S4145" s="97"/>
      <c r="T4145" s="86"/>
      <c r="U4145" s="86"/>
    </row>
    <row r="4146" spans="2:21" s="84" customFormat="1" ht="15.75" customHeight="1">
      <c r="B4146" s="85"/>
      <c r="M4146" s="86"/>
      <c r="P4146" s="87"/>
      <c r="Q4146" s="86"/>
      <c r="S4146" s="97"/>
      <c r="T4146" s="86"/>
      <c r="U4146" s="86"/>
    </row>
    <row r="4147" spans="2:21" s="84" customFormat="1" ht="15.75" customHeight="1">
      <c r="B4147" s="85"/>
      <c r="M4147" s="86"/>
      <c r="P4147" s="87"/>
      <c r="Q4147" s="86"/>
      <c r="S4147" s="97"/>
      <c r="T4147" s="86"/>
      <c r="U4147" s="86"/>
    </row>
    <row r="4148" spans="2:21" s="84" customFormat="1" ht="15.75" customHeight="1">
      <c r="B4148" s="85"/>
      <c r="M4148" s="86"/>
      <c r="P4148" s="87"/>
      <c r="Q4148" s="86"/>
      <c r="S4148" s="97"/>
      <c r="T4148" s="86"/>
      <c r="U4148" s="86"/>
    </row>
    <row r="4149" spans="2:21" s="84" customFormat="1" ht="15.75" customHeight="1">
      <c r="B4149" s="85"/>
      <c r="M4149" s="86"/>
      <c r="P4149" s="87"/>
      <c r="Q4149" s="86"/>
      <c r="S4149" s="97"/>
      <c r="T4149" s="86"/>
      <c r="U4149" s="86"/>
    </row>
    <row r="4150" spans="2:21" s="84" customFormat="1" ht="15.75" customHeight="1">
      <c r="B4150" s="85"/>
      <c r="M4150" s="86"/>
      <c r="P4150" s="87"/>
      <c r="Q4150" s="86"/>
      <c r="S4150" s="97"/>
      <c r="T4150" s="86"/>
      <c r="U4150" s="86"/>
    </row>
    <row r="4151" spans="2:21" s="84" customFormat="1" ht="15.75" customHeight="1">
      <c r="B4151" s="85"/>
      <c r="M4151" s="86"/>
      <c r="P4151" s="87"/>
      <c r="Q4151" s="86"/>
      <c r="S4151" s="97"/>
      <c r="T4151" s="86"/>
      <c r="U4151" s="86"/>
    </row>
    <row r="4152" spans="2:21" s="84" customFormat="1" ht="15.75" customHeight="1">
      <c r="B4152" s="85"/>
      <c r="M4152" s="86"/>
      <c r="P4152" s="87"/>
      <c r="Q4152" s="86"/>
      <c r="S4152" s="97"/>
      <c r="T4152" s="86"/>
      <c r="U4152" s="86"/>
    </row>
    <row r="4153" spans="2:21" s="84" customFormat="1" ht="15.75" customHeight="1">
      <c r="B4153" s="85"/>
      <c r="M4153" s="86"/>
      <c r="P4153" s="87"/>
      <c r="Q4153" s="86"/>
      <c r="S4153" s="97"/>
      <c r="T4153" s="86"/>
      <c r="U4153" s="86"/>
    </row>
    <row r="4154" spans="2:21" s="84" customFormat="1" ht="15.75" customHeight="1">
      <c r="B4154" s="85"/>
      <c r="M4154" s="86"/>
      <c r="P4154" s="87"/>
      <c r="Q4154" s="86"/>
      <c r="S4154" s="97"/>
      <c r="T4154" s="86"/>
      <c r="U4154" s="86"/>
    </row>
    <row r="4155" spans="2:21" s="84" customFormat="1" ht="15.75" customHeight="1">
      <c r="B4155" s="85"/>
      <c r="M4155" s="86"/>
      <c r="P4155" s="87"/>
      <c r="Q4155" s="86"/>
      <c r="S4155" s="97"/>
      <c r="T4155" s="86"/>
      <c r="U4155" s="86"/>
    </row>
    <row r="4156" spans="2:21" s="84" customFormat="1" ht="15.75" customHeight="1">
      <c r="B4156" s="85"/>
      <c r="M4156" s="86"/>
      <c r="P4156" s="87"/>
      <c r="Q4156" s="86"/>
      <c r="S4156" s="97"/>
      <c r="T4156" s="86"/>
      <c r="U4156" s="86"/>
    </row>
    <row r="4157" spans="2:21" s="84" customFormat="1" ht="15.75" customHeight="1">
      <c r="B4157" s="85"/>
      <c r="M4157" s="86"/>
      <c r="P4157" s="87"/>
      <c r="Q4157" s="86"/>
      <c r="S4157" s="97"/>
      <c r="T4157" s="86"/>
      <c r="U4157" s="86"/>
    </row>
    <row r="4158" spans="2:21" s="84" customFormat="1" ht="15.75" customHeight="1">
      <c r="B4158" s="85"/>
      <c r="M4158" s="86"/>
      <c r="P4158" s="87"/>
      <c r="Q4158" s="86"/>
      <c r="S4158" s="97"/>
      <c r="T4158" s="86"/>
      <c r="U4158" s="86"/>
    </row>
    <row r="4159" spans="2:21" s="84" customFormat="1" ht="15.75" customHeight="1">
      <c r="B4159" s="85"/>
      <c r="M4159" s="86"/>
      <c r="P4159" s="87"/>
      <c r="Q4159" s="86"/>
      <c r="S4159" s="97"/>
      <c r="T4159" s="86"/>
      <c r="U4159" s="86"/>
    </row>
    <row r="4160" spans="2:21" s="84" customFormat="1" ht="15.75" customHeight="1">
      <c r="B4160" s="85"/>
      <c r="M4160" s="86"/>
      <c r="P4160" s="87"/>
      <c r="Q4160" s="86"/>
      <c r="S4160" s="97"/>
      <c r="T4160" s="86"/>
      <c r="U4160" s="86"/>
    </row>
    <row r="4161" spans="2:21" s="84" customFormat="1" ht="15.75" customHeight="1">
      <c r="B4161" s="85"/>
      <c r="M4161" s="86"/>
      <c r="P4161" s="87"/>
      <c r="Q4161" s="86"/>
      <c r="S4161" s="97"/>
      <c r="T4161" s="86"/>
      <c r="U4161" s="86"/>
    </row>
    <row r="4162" spans="2:21" s="84" customFormat="1" ht="15.75" customHeight="1">
      <c r="B4162" s="85"/>
      <c r="M4162" s="86"/>
      <c r="P4162" s="87"/>
      <c r="Q4162" s="86"/>
      <c r="S4162" s="97"/>
      <c r="T4162" s="86"/>
      <c r="U4162" s="86"/>
    </row>
    <row r="4163" spans="2:21" s="84" customFormat="1" ht="15.75" customHeight="1">
      <c r="B4163" s="85"/>
      <c r="M4163" s="86"/>
      <c r="P4163" s="87"/>
      <c r="Q4163" s="86"/>
      <c r="S4163" s="97"/>
      <c r="T4163" s="86"/>
      <c r="U4163" s="86"/>
    </row>
    <row r="4164" spans="2:21" s="84" customFormat="1" ht="15.75" customHeight="1">
      <c r="B4164" s="85"/>
      <c r="M4164" s="86"/>
      <c r="P4164" s="87"/>
      <c r="Q4164" s="86"/>
      <c r="S4164" s="97"/>
      <c r="T4164" s="86"/>
      <c r="U4164" s="86"/>
    </row>
    <row r="4165" spans="2:21" s="84" customFormat="1" ht="15.75" customHeight="1">
      <c r="B4165" s="85"/>
      <c r="M4165" s="86"/>
      <c r="P4165" s="87"/>
      <c r="Q4165" s="86"/>
      <c r="S4165" s="97"/>
      <c r="T4165" s="86"/>
      <c r="U4165" s="86"/>
    </row>
    <row r="4166" spans="2:21" s="84" customFormat="1" ht="15.75" customHeight="1">
      <c r="B4166" s="85"/>
      <c r="M4166" s="86"/>
      <c r="P4166" s="87"/>
      <c r="Q4166" s="86"/>
      <c r="S4166" s="97"/>
      <c r="T4166" s="86"/>
      <c r="U4166" s="86"/>
    </row>
    <row r="4167" spans="2:21" s="84" customFormat="1" ht="15.75" customHeight="1">
      <c r="B4167" s="85"/>
      <c r="M4167" s="86"/>
      <c r="P4167" s="87"/>
      <c r="Q4167" s="86"/>
      <c r="S4167" s="97"/>
      <c r="T4167" s="86"/>
      <c r="U4167" s="86"/>
    </row>
    <row r="4168" spans="2:21" s="84" customFormat="1" ht="15.75" customHeight="1">
      <c r="B4168" s="85"/>
      <c r="M4168" s="86"/>
      <c r="P4168" s="87"/>
      <c r="Q4168" s="86"/>
      <c r="S4168" s="97"/>
      <c r="T4168" s="86"/>
      <c r="U4168" s="86"/>
    </row>
    <row r="4169" spans="2:21" s="84" customFormat="1" ht="15.75" customHeight="1">
      <c r="B4169" s="85"/>
      <c r="M4169" s="86"/>
      <c r="P4169" s="87"/>
      <c r="Q4169" s="86"/>
      <c r="S4169" s="97"/>
      <c r="T4169" s="86"/>
      <c r="U4169" s="86"/>
    </row>
    <row r="4170" spans="2:21" s="84" customFormat="1" ht="15.75" customHeight="1">
      <c r="B4170" s="85"/>
      <c r="M4170" s="86"/>
      <c r="P4170" s="87"/>
      <c r="Q4170" s="86"/>
      <c r="S4170" s="97"/>
      <c r="T4170" s="86"/>
      <c r="U4170" s="86"/>
    </row>
    <row r="4171" spans="2:21" s="84" customFormat="1" ht="15.75" customHeight="1">
      <c r="B4171" s="85"/>
      <c r="M4171" s="86"/>
      <c r="P4171" s="87"/>
      <c r="Q4171" s="86"/>
      <c r="S4171" s="97"/>
      <c r="T4171" s="86"/>
      <c r="U4171" s="86"/>
    </row>
    <row r="4172" spans="2:21" s="84" customFormat="1" ht="15.75" customHeight="1">
      <c r="B4172" s="85"/>
      <c r="M4172" s="86"/>
      <c r="P4172" s="87"/>
      <c r="Q4172" s="86"/>
      <c r="S4172" s="97"/>
      <c r="T4172" s="86"/>
      <c r="U4172" s="86"/>
    </row>
    <row r="4173" spans="2:21" s="84" customFormat="1" ht="15.75" customHeight="1">
      <c r="B4173" s="85"/>
      <c r="M4173" s="86"/>
      <c r="P4173" s="87"/>
      <c r="Q4173" s="86"/>
      <c r="S4173" s="97"/>
      <c r="T4173" s="86"/>
      <c r="U4173" s="86"/>
    </row>
    <row r="4174" spans="2:21" s="84" customFormat="1" ht="15.75" customHeight="1">
      <c r="B4174" s="85"/>
      <c r="M4174" s="86"/>
      <c r="P4174" s="87"/>
      <c r="Q4174" s="86"/>
      <c r="S4174" s="97"/>
      <c r="T4174" s="86"/>
      <c r="U4174" s="86"/>
    </row>
    <row r="4175" spans="2:21" s="84" customFormat="1" ht="15.75" customHeight="1">
      <c r="B4175" s="85"/>
      <c r="M4175" s="86"/>
      <c r="P4175" s="87"/>
      <c r="Q4175" s="86"/>
      <c r="S4175" s="97"/>
      <c r="T4175" s="86"/>
      <c r="U4175" s="86"/>
    </row>
    <row r="4176" spans="2:21" s="84" customFormat="1" ht="15.75" customHeight="1">
      <c r="B4176" s="85"/>
      <c r="M4176" s="86"/>
      <c r="P4176" s="87"/>
      <c r="Q4176" s="86"/>
      <c r="S4176" s="97"/>
      <c r="T4176" s="86"/>
      <c r="U4176" s="86"/>
    </row>
    <row r="4177" spans="2:21" s="84" customFormat="1" ht="15.75" customHeight="1">
      <c r="B4177" s="85"/>
      <c r="M4177" s="86"/>
      <c r="P4177" s="87"/>
      <c r="Q4177" s="86"/>
      <c r="S4177" s="97"/>
      <c r="T4177" s="86"/>
      <c r="U4177" s="86"/>
    </row>
    <row r="4178" spans="2:21" s="84" customFormat="1" ht="15.75" customHeight="1">
      <c r="B4178" s="85"/>
      <c r="M4178" s="86"/>
      <c r="P4178" s="87"/>
      <c r="Q4178" s="86"/>
      <c r="S4178" s="97"/>
      <c r="T4178" s="86"/>
      <c r="U4178" s="86"/>
    </row>
    <row r="4179" spans="2:21" s="84" customFormat="1" ht="15.75" customHeight="1">
      <c r="B4179" s="85"/>
      <c r="M4179" s="86"/>
      <c r="P4179" s="87"/>
      <c r="Q4179" s="86"/>
      <c r="S4179" s="97"/>
      <c r="T4179" s="86"/>
      <c r="U4179" s="86"/>
    </row>
    <row r="4180" spans="2:21" s="84" customFormat="1" ht="15.75" customHeight="1">
      <c r="B4180" s="85"/>
      <c r="M4180" s="86"/>
      <c r="P4180" s="87"/>
      <c r="Q4180" s="86"/>
      <c r="S4180" s="97"/>
      <c r="T4180" s="86"/>
      <c r="U4180" s="86"/>
    </row>
    <row r="4181" spans="2:21" s="84" customFormat="1" ht="15.75" customHeight="1">
      <c r="B4181" s="85"/>
      <c r="M4181" s="86"/>
      <c r="P4181" s="87"/>
      <c r="Q4181" s="86"/>
      <c r="S4181" s="97"/>
      <c r="T4181" s="86"/>
      <c r="U4181" s="86"/>
    </row>
    <row r="4182" spans="2:21" s="84" customFormat="1" ht="15.75" customHeight="1">
      <c r="B4182" s="85"/>
      <c r="M4182" s="86"/>
      <c r="P4182" s="87"/>
      <c r="Q4182" s="86"/>
      <c r="S4182" s="97"/>
      <c r="T4182" s="86"/>
      <c r="U4182" s="86"/>
    </row>
    <row r="4183" spans="2:21" s="84" customFormat="1" ht="15.75" customHeight="1">
      <c r="B4183" s="85"/>
      <c r="M4183" s="86"/>
      <c r="P4183" s="87"/>
      <c r="Q4183" s="86"/>
      <c r="S4183" s="97"/>
      <c r="T4183" s="86"/>
      <c r="U4183" s="86"/>
    </row>
    <row r="4184" spans="2:21" s="84" customFormat="1" ht="15.75" customHeight="1">
      <c r="B4184" s="85"/>
      <c r="M4184" s="86"/>
      <c r="P4184" s="87"/>
      <c r="Q4184" s="86"/>
      <c r="S4184" s="97"/>
      <c r="T4184" s="86"/>
      <c r="U4184" s="86"/>
    </row>
    <row r="4185" spans="2:21" s="84" customFormat="1" ht="15.75" customHeight="1">
      <c r="B4185" s="85"/>
      <c r="M4185" s="86"/>
      <c r="P4185" s="87"/>
      <c r="Q4185" s="86"/>
      <c r="S4185" s="97"/>
      <c r="T4185" s="86"/>
      <c r="U4185" s="86"/>
    </row>
    <row r="4186" spans="2:21" s="84" customFormat="1" ht="15.75" customHeight="1">
      <c r="B4186" s="85"/>
      <c r="M4186" s="86"/>
      <c r="P4186" s="87"/>
      <c r="Q4186" s="86"/>
      <c r="S4186" s="97"/>
      <c r="T4186" s="86"/>
      <c r="U4186" s="86"/>
    </row>
    <row r="4187" spans="2:21" s="84" customFormat="1" ht="15.75" customHeight="1">
      <c r="B4187" s="85"/>
      <c r="M4187" s="86"/>
      <c r="P4187" s="87"/>
      <c r="Q4187" s="86"/>
      <c r="S4187" s="97"/>
      <c r="T4187" s="86"/>
      <c r="U4187" s="86"/>
    </row>
    <row r="4188" spans="2:21" s="84" customFormat="1" ht="15.75" customHeight="1">
      <c r="B4188" s="85"/>
      <c r="M4188" s="86"/>
      <c r="P4188" s="87"/>
      <c r="Q4188" s="86"/>
      <c r="S4188" s="97"/>
      <c r="T4188" s="86"/>
      <c r="U4188" s="86"/>
    </row>
    <row r="4189" spans="2:21" s="84" customFormat="1" ht="15.75" customHeight="1">
      <c r="B4189" s="85"/>
      <c r="M4189" s="86"/>
      <c r="P4189" s="87"/>
      <c r="Q4189" s="86"/>
      <c r="S4189" s="97"/>
      <c r="T4189" s="86"/>
      <c r="U4189" s="86"/>
    </row>
    <row r="4190" spans="2:21" s="84" customFormat="1" ht="15.75" customHeight="1">
      <c r="B4190" s="85"/>
      <c r="M4190" s="86"/>
      <c r="P4190" s="87"/>
      <c r="Q4190" s="86"/>
      <c r="S4190" s="97"/>
      <c r="T4190" s="86"/>
      <c r="U4190" s="86"/>
    </row>
    <row r="4191" spans="2:21" s="84" customFormat="1" ht="15.75" customHeight="1">
      <c r="B4191" s="85"/>
      <c r="M4191" s="86"/>
      <c r="P4191" s="87"/>
      <c r="Q4191" s="86"/>
      <c r="S4191" s="97"/>
      <c r="T4191" s="86"/>
      <c r="U4191" s="86"/>
    </row>
    <row r="4192" spans="2:21" s="84" customFormat="1" ht="15.75" customHeight="1">
      <c r="B4192" s="85"/>
      <c r="M4192" s="86"/>
      <c r="P4192" s="87"/>
      <c r="Q4192" s="86"/>
      <c r="S4192" s="97"/>
      <c r="T4192" s="86"/>
      <c r="U4192" s="86"/>
    </row>
    <row r="4193" spans="2:21" s="84" customFormat="1" ht="15.75" customHeight="1">
      <c r="B4193" s="85"/>
      <c r="M4193" s="86"/>
      <c r="P4193" s="87"/>
      <c r="Q4193" s="86"/>
      <c r="S4193" s="97"/>
      <c r="T4193" s="86"/>
      <c r="U4193" s="86"/>
    </row>
    <row r="4194" spans="2:21" s="84" customFormat="1" ht="15.75" customHeight="1">
      <c r="B4194" s="85"/>
      <c r="M4194" s="86"/>
      <c r="P4194" s="87"/>
      <c r="Q4194" s="86"/>
      <c r="S4194" s="97"/>
      <c r="T4194" s="86"/>
      <c r="U4194" s="86"/>
    </row>
    <row r="4195" spans="2:21" s="84" customFormat="1" ht="15.75" customHeight="1">
      <c r="B4195" s="85"/>
      <c r="M4195" s="86"/>
      <c r="P4195" s="87"/>
      <c r="Q4195" s="86"/>
      <c r="S4195" s="97"/>
      <c r="T4195" s="86"/>
      <c r="U4195" s="86"/>
    </row>
    <row r="4196" spans="2:21" s="84" customFormat="1" ht="15.75" customHeight="1">
      <c r="B4196" s="85"/>
      <c r="M4196" s="86"/>
      <c r="P4196" s="87"/>
      <c r="Q4196" s="86"/>
      <c r="S4196" s="97"/>
      <c r="T4196" s="86"/>
      <c r="U4196" s="86"/>
    </row>
    <row r="4197" spans="2:21" s="84" customFormat="1" ht="15.75" customHeight="1">
      <c r="B4197" s="85"/>
      <c r="M4197" s="86"/>
      <c r="P4197" s="87"/>
      <c r="Q4197" s="86"/>
      <c r="S4197" s="97"/>
      <c r="T4197" s="86"/>
      <c r="U4197" s="86"/>
    </row>
    <row r="4198" spans="2:21" s="84" customFormat="1" ht="15.75" customHeight="1">
      <c r="B4198" s="85"/>
      <c r="M4198" s="86"/>
      <c r="P4198" s="87"/>
      <c r="Q4198" s="86"/>
      <c r="S4198" s="97"/>
      <c r="T4198" s="86"/>
      <c r="U4198" s="86"/>
    </row>
    <row r="4199" spans="2:21" s="84" customFormat="1" ht="15.75" customHeight="1">
      <c r="B4199" s="85"/>
      <c r="M4199" s="86"/>
      <c r="P4199" s="87"/>
      <c r="Q4199" s="86"/>
      <c r="S4199" s="97"/>
      <c r="T4199" s="86"/>
      <c r="U4199" s="86"/>
    </row>
    <row r="4200" spans="2:21" s="84" customFormat="1" ht="15.75" customHeight="1">
      <c r="B4200" s="85"/>
      <c r="M4200" s="86"/>
      <c r="P4200" s="87"/>
      <c r="Q4200" s="86"/>
      <c r="S4200" s="97"/>
      <c r="T4200" s="86"/>
      <c r="U4200" s="86"/>
    </row>
    <row r="4201" spans="2:21" s="84" customFormat="1" ht="15.75" customHeight="1">
      <c r="B4201" s="85"/>
      <c r="M4201" s="86"/>
      <c r="P4201" s="87"/>
      <c r="Q4201" s="86"/>
      <c r="S4201" s="97"/>
      <c r="T4201" s="86"/>
      <c r="U4201" s="86"/>
    </row>
    <row r="4202" spans="2:21" s="84" customFormat="1" ht="15.75" customHeight="1">
      <c r="B4202" s="85"/>
      <c r="M4202" s="86"/>
      <c r="P4202" s="87"/>
      <c r="Q4202" s="86"/>
      <c r="S4202" s="97"/>
      <c r="T4202" s="86"/>
      <c r="U4202" s="86"/>
    </row>
    <row r="4203" spans="2:21" s="84" customFormat="1" ht="15.75" customHeight="1">
      <c r="B4203" s="85"/>
      <c r="M4203" s="86"/>
      <c r="P4203" s="87"/>
      <c r="Q4203" s="86"/>
      <c r="S4203" s="97"/>
      <c r="T4203" s="86"/>
      <c r="U4203" s="86"/>
    </row>
    <row r="4204" spans="2:21" s="84" customFormat="1" ht="15.75" customHeight="1">
      <c r="B4204" s="85"/>
      <c r="M4204" s="86"/>
      <c r="P4204" s="87"/>
      <c r="Q4204" s="86"/>
      <c r="S4204" s="97"/>
      <c r="T4204" s="86"/>
      <c r="U4204" s="86"/>
    </row>
    <row r="4205" spans="2:21" s="84" customFormat="1" ht="15.75" customHeight="1">
      <c r="B4205" s="85"/>
      <c r="M4205" s="86"/>
      <c r="P4205" s="87"/>
      <c r="Q4205" s="86"/>
      <c r="S4205" s="97"/>
      <c r="T4205" s="86"/>
      <c r="U4205" s="86"/>
    </row>
    <row r="4206" spans="2:21" s="84" customFormat="1" ht="15.75" customHeight="1">
      <c r="B4206" s="85"/>
      <c r="M4206" s="86"/>
      <c r="P4206" s="87"/>
      <c r="Q4206" s="86"/>
      <c r="S4206" s="97"/>
      <c r="T4206" s="86"/>
      <c r="U4206" s="86"/>
    </row>
    <row r="4207" spans="2:21" s="84" customFormat="1" ht="15.75" customHeight="1">
      <c r="B4207" s="85"/>
      <c r="M4207" s="86"/>
      <c r="P4207" s="87"/>
      <c r="Q4207" s="86"/>
      <c r="S4207" s="97"/>
      <c r="T4207" s="86"/>
      <c r="U4207" s="86"/>
    </row>
    <row r="4208" spans="2:21" s="84" customFormat="1" ht="15.75" customHeight="1">
      <c r="B4208" s="85"/>
      <c r="M4208" s="86"/>
      <c r="P4208" s="87"/>
      <c r="Q4208" s="86"/>
      <c r="S4208" s="97"/>
      <c r="T4208" s="86"/>
      <c r="U4208" s="86"/>
    </row>
    <row r="4209" spans="2:21" s="84" customFormat="1" ht="15.75" customHeight="1">
      <c r="B4209" s="85"/>
      <c r="M4209" s="86"/>
      <c r="P4209" s="87"/>
      <c r="Q4209" s="86"/>
      <c r="S4209" s="97"/>
      <c r="T4209" s="86"/>
      <c r="U4209" s="86"/>
    </row>
    <row r="4210" spans="2:21" s="84" customFormat="1" ht="15.75" customHeight="1">
      <c r="B4210" s="85"/>
      <c r="M4210" s="86"/>
      <c r="P4210" s="87"/>
      <c r="Q4210" s="86"/>
      <c r="S4210" s="97"/>
      <c r="T4210" s="86"/>
      <c r="U4210" s="86"/>
    </row>
    <row r="4211" spans="2:21" s="84" customFormat="1" ht="15.75" customHeight="1">
      <c r="B4211" s="85"/>
      <c r="M4211" s="86"/>
      <c r="P4211" s="87"/>
      <c r="Q4211" s="86"/>
      <c r="S4211" s="97"/>
      <c r="T4211" s="86"/>
      <c r="U4211" s="86"/>
    </row>
    <row r="4212" spans="2:21" s="84" customFormat="1" ht="15.75" customHeight="1">
      <c r="B4212" s="85"/>
      <c r="M4212" s="86"/>
      <c r="P4212" s="87"/>
      <c r="Q4212" s="86"/>
      <c r="S4212" s="97"/>
      <c r="T4212" s="86"/>
      <c r="U4212" s="86"/>
    </row>
    <row r="4213" spans="2:21" s="84" customFormat="1" ht="15.75" customHeight="1">
      <c r="B4213" s="85"/>
      <c r="M4213" s="86"/>
      <c r="P4213" s="87"/>
      <c r="Q4213" s="86"/>
      <c r="S4213" s="97"/>
      <c r="T4213" s="86"/>
      <c r="U4213" s="86"/>
    </row>
    <row r="4214" spans="2:21" s="84" customFormat="1" ht="15.75" customHeight="1">
      <c r="B4214" s="85"/>
      <c r="M4214" s="86"/>
      <c r="P4214" s="87"/>
      <c r="Q4214" s="86"/>
      <c r="S4214" s="97"/>
      <c r="T4214" s="86"/>
      <c r="U4214" s="86"/>
    </row>
    <row r="4215" spans="2:21" s="84" customFormat="1" ht="15.75" customHeight="1">
      <c r="B4215" s="85"/>
      <c r="M4215" s="86"/>
      <c r="P4215" s="87"/>
      <c r="Q4215" s="86"/>
      <c r="S4215" s="97"/>
      <c r="T4215" s="86"/>
      <c r="U4215" s="86"/>
    </row>
    <row r="4216" spans="2:21" s="84" customFormat="1" ht="15.75" customHeight="1">
      <c r="B4216" s="85"/>
      <c r="M4216" s="86"/>
      <c r="P4216" s="87"/>
      <c r="Q4216" s="86"/>
      <c r="S4216" s="97"/>
      <c r="T4216" s="86"/>
      <c r="U4216" s="86"/>
    </row>
    <row r="4217" spans="2:21" s="84" customFormat="1" ht="15.75" customHeight="1">
      <c r="B4217" s="85"/>
      <c r="M4217" s="86"/>
      <c r="P4217" s="87"/>
      <c r="Q4217" s="86"/>
      <c r="S4217" s="97"/>
      <c r="T4217" s="86"/>
      <c r="U4217" s="86"/>
    </row>
    <row r="4218" spans="2:21" s="84" customFormat="1" ht="15.75" customHeight="1">
      <c r="B4218" s="85"/>
      <c r="M4218" s="86"/>
      <c r="P4218" s="87"/>
      <c r="Q4218" s="86"/>
      <c r="S4218" s="97"/>
      <c r="T4218" s="86"/>
      <c r="U4218" s="86"/>
    </row>
    <row r="4219" spans="2:21" s="84" customFormat="1" ht="15.75" customHeight="1">
      <c r="B4219" s="85"/>
      <c r="M4219" s="86"/>
      <c r="P4219" s="87"/>
      <c r="Q4219" s="86"/>
      <c r="S4219" s="97"/>
      <c r="T4219" s="86"/>
      <c r="U4219" s="86"/>
    </row>
    <row r="4220" spans="2:21" s="84" customFormat="1" ht="15.75" customHeight="1">
      <c r="B4220" s="85"/>
      <c r="M4220" s="86"/>
      <c r="P4220" s="87"/>
      <c r="Q4220" s="86"/>
      <c r="S4220" s="97"/>
      <c r="T4220" s="86"/>
      <c r="U4220" s="86"/>
    </row>
    <row r="4221" spans="2:21" s="84" customFormat="1" ht="15.75" customHeight="1">
      <c r="B4221" s="85"/>
      <c r="M4221" s="86"/>
      <c r="P4221" s="87"/>
      <c r="Q4221" s="86"/>
      <c r="S4221" s="97"/>
      <c r="T4221" s="86"/>
      <c r="U4221" s="86"/>
    </row>
    <row r="4222" spans="2:21" s="84" customFormat="1" ht="15.75" customHeight="1">
      <c r="B4222" s="85"/>
      <c r="M4222" s="86"/>
      <c r="P4222" s="87"/>
      <c r="Q4222" s="86"/>
      <c r="S4222" s="97"/>
      <c r="T4222" s="86"/>
      <c r="U4222" s="86"/>
    </row>
    <row r="4223" spans="2:21" s="84" customFormat="1" ht="15.75" customHeight="1">
      <c r="B4223" s="85"/>
      <c r="M4223" s="86"/>
      <c r="P4223" s="87"/>
      <c r="Q4223" s="86"/>
      <c r="S4223" s="97"/>
      <c r="T4223" s="86"/>
      <c r="U4223" s="86"/>
    </row>
    <row r="4224" spans="2:21" s="84" customFormat="1" ht="15.75" customHeight="1">
      <c r="B4224" s="85"/>
      <c r="M4224" s="86"/>
      <c r="P4224" s="87"/>
      <c r="Q4224" s="86"/>
      <c r="S4224" s="97"/>
      <c r="T4224" s="86"/>
      <c r="U4224" s="86"/>
    </row>
    <row r="4225" spans="2:21" s="84" customFormat="1" ht="15.75" customHeight="1">
      <c r="B4225" s="85"/>
      <c r="M4225" s="86"/>
      <c r="P4225" s="87"/>
      <c r="Q4225" s="86"/>
      <c r="S4225" s="97"/>
      <c r="T4225" s="86"/>
      <c r="U4225" s="86"/>
    </row>
    <row r="4226" spans="2:21" s="84" customFormat="1" ht="15.75" customHeight="1">
      <c r="B4226" s="85"/>
      <c r="M4226" s="86"/>
      <c r="P4226" s="87"/>
      <c r="Q4226" s="86"/>
      <c r="S4226" s="97"/>
      <c r="T4226" s="86"/>
      <c r="U4226" s="86"/>
    </row>
    <row r="4227" spans="2:21" s="84" customFormat="1" ht="15.75" customHeight="1">
      <c r="B4227" s="85"/>
      <c r="M4227" s="86"/>
      <c r="P4227" s="87"/>
      <c r="Q4227" s="86"/>
      <c r="S4227" s="97"/>
      <c r="T4227" s="86"/>
      <c r="U4227" s="86"/>
    </row>
    <row r="4228" spans="2:21" s="84" customFormat="1" ht="15.75" customHeight="1">
      <c r="B4228" s="85"/>
      <c r="M4228" s="86"/>
      <c r="P4228" s="87"/>
      <c r="Q4228" s="86"/>
      <c r="S4228" s="97"/>
      <c r="T4228" s="86"/>
      <c r="U4228" s="86"/>
    </row>
    <row r="4229" spans="2:21" s="84" customFormat="1" ht="15.75" customHeight="1">
      <c r="B4229" s="85"/>
      <c r="M4229" s="86"/>
      <c r="P4229" s="87"/>
      <c r="Q4229" s="86"/>
      <c r="S4229" s="97"/>
      <c r="T4229" s="86"/>
      <c r="U4229" s="86"/>
    </row>
    <row r="4230" spans="2:21" s="84" customFormat="1" ht="15.75" customHeight="1">
      <c r="B4230" s="85"/>
      <c r="M4230" s="86"/>
      <c r="P4230" s="87"/>
      <c r="Q4230" s="86"/>
      <c r="S4230" s="97"/>
      <c r="T4230" s="86"/>
      <c r="U4230" s="86"/>
    </row>
    <row r="4231" spans="2:21" s="84" customFormat="1" ht="15.75" customHeight="1">
      <c r="B4231" s="85"/>
      <c r="M4231" s="86"/>
      <c r="P4231" s="87"/>
      <c r="Q4231" s="86"/>
      <c r="S4231" s="97"/>
      <c r="T4231" s="86"/>
      <c r="U4231" s="86"/>
    </row>
    <row r="4232" spans="2:21" s="84" customFormat="1" ht="15.75" customHeight="1">
      <c r="B4232" s="85"/>
      <c r="M4232" s="86"/>
      <c r="P4232" s="87"/>
      <c r="Q4232" s="86"/>
      <c r="S4232" s="97"/>
      <c r="T4232" s="86"/>
      <c r="U4232" s="86"/>
    </row>
    <row r="4233" spans="2:21" s="84" customFormat="1" ht="15.75" customHeight="1">
      <c r="B4233" s="85"/>
      <c r="M4233" s="86"/>
      <c r="P4233" s="87"/>
      <c r="Q4233" s="86"/>
      <c r="S4233" s="97"/>
      <c r="T4233" s="86"/>
      <c r="U4233" s="86"/>
    </row>
    <row r="4234" spans="2:21" s="84" customFormat="1" ht="15.75" customHeight="1">
      <c r="B4234" s="85"/>
      <c r="M4234" s="86"/>
      <c r="P4234" s="87"/>
      <c r="Q4234" s="86"/>
      <c r="S4234" s="97"/>
      <c r="T4234" s="86"/>
      <c r="U4234" s="86"/>
    </row>
    <row r="4235" spans="2:21" s="84" customFormat="1" ht="15.75" customHeight="1">
      <c r="B4235" s="85"/>
      <c r="M4235" s="86"/>
      <c r="P4235" s="87"/>
      <c r="Q4235" s="86"/>
      <c r="S4235" s="97"/>
      <c r="T4235" s="86"/>
      <c r="U4235" s="86"/>
    </row>
    <row r="4236" spans="2:21" s="84" customFormat="1" ht="15.75" customHeight="1">
      <c r="B4236" s="85"/>
      <c r="M4236" s="86"/>
      <c r="P4236" s="87"/>
      <c r="Q4236" s="86"/>
      <c r="S4236" s="97"/>
      <c r="T4236" s="86"/>
      <c r="U4236" s="86"/>
    </row>
    <row r="4237" spans="2:21" s="84" customFormat="1" ht="15.75" customHeight="1">
      <c r="B4237" s="85"/>
      <c r="M4237" s="86"/>
      <c r="P4237" s="87"/>
      <c r="Q4237" s="86"/>
      <c r="S4237" s="97"/>
      <c r="T4237" s="86"/>
      <c r="U4237" s="86"/>
    </row>
    <row r="4238" spans="2:21" s="84" customFormat="1" ht="15.75" customHeight="1">
      <c r="B4238" s="85"/>
      <c r="M4238" s="86"/>
      <c r="P4238" s="87"/>
      <c r="Q4238" s="86"/>
      <c r="S4238" s="97"/>
      <c r="T4238" s="86"/>
      <c r="U4238" s="86"/>
    </row>
    <row r="4239" spans="2:21" s="84" customFormat="1" ht="15.75" customHeight="1">
      <c r="B4239" s="85"/>
      <c r="M4239" s="86"/>
      <c r="P4239" s="87"/>
      <c r="Q4239" s="86"/>
      <c r="S4239" s="97"/>
      <c r="T4239" s="86"/>
      <c r="U4239" s="86"/>
    </row>
    <row r="4240" spans="2:21" s="84" customFormat="1" ht="15.75" customHeight="1">
      <c r="B4240" s="85"/>
      <c r="M4240" s="86"/>
      <c r="P4240" s="87"/>
      <c r="Q4240" s="86"/>
      <c r="S4240" s="97"/>
      <c r="T4240" s="86"/>
      <c r="U4240" s="86"/>
    </row>
    <row r="4241" spans="2:21" s="84" customFormat="1" ht="15.75" customHeight="1">
      <c r="B4241" s="85"/>
      <c r="M4241" s="86"/>
      <c r="P4241" s="87"/>
      <c r="Q4241" s="86"/>
      <c r="S4241" s="97"/>
      <c r="T4241" s="86"/>
      <c r="U4241" s="86"/>
    </row>
    <row r="4242" spans="2:21" s="84" customFormat="1" ht="15.75" customHeight="1">
      <c r="B4242" s="85"/>
      <c r="M4242" s="86"/>
      <c r="P4242" s="87"/>
      <c r="Q4242" s="86"/>
      <c r="S4242" s="97"/>
      <c r="T4242" s="86"/>
      <c r="U4242" s="86"/>
    </row>
    <row r="4243" spans="2:21" s="84" customFormat="1" ht="15.75" customHeight="1">
      <c r="B4243" s="85"/>
      <c r="M4243" s="86"/>
      <c r="P4243" s="87"/>
      <c r="Q4243" s="86"/>
      <c r="S4243" s="97"/>
      <c r="T4243" s="86"/>
      <c r="U4243" s="86"/>
    </row>
    <row r="4244" spans="2:21" s="84" customFormat="1" ht="15.75" customHeight="1">
      <c r="B4244" s="85"/>
      <c r="M4244" s="86"/>
      <c r="P4244" s="87"/>
      <c r="Q4244" s="86"/>
      <c r="S4244" s="97"/>
      <c r="T4244" s="86"/>
      <c r="U4244" s="86"/>
    </row>
    <row r="4245" spans="2:21" s="84" customFormat="1" ht="15.75" customHeight="1">
      <c r="B4245" s="85"/>
      <c r="M4245" s="86"/>
      <c r="P4245" s="87"/>
      <c r="Q4245" s="86"/>
      <c r="S4245" s="97"/>
      <c r="T4245" s="86"/>
      <c r="U4245" s="86"/>
    </row>
    <row r="4246" spans="2:21" s="84" customFormat="1" ht="15.75" customHeight="1">
      <c r="B4246" s="85"/>
      <c r="M4246" s="86"/>
      <c r="P4246" s="87"/>
      <c r="Q4246" s="86"/>
      <c r="S4246" s="97"/>
      <c r="T4246" s="86"/>
      <c r="U4246" s="86"/>
    </row>
    <row r="4247" spans="2:21" s="84" customFormat="1" ht="15.75" customHeight="1">
      <c r="B4247" s="85"/>
      <c r="M4247" s="86"/>
      <c r="P4247" s="87"/>
      <c r="Q4247" s="86"/>
      <c r="S4247" s="97"/>
      <c r="T4247" s="86"/>
      <c r="U4247" s="86"/>
    </row>
    <row r="4248" spans="2:21" s="84" customFormat="1" ht="15.75" customHeight="1">
      <c r="B4248" s="85"/>
      <c r="M4248" s="86"/>
      <c r="P4248" s="87"/>
      <c r="Q4248" s="86"/>
      <c r="S4248" s="97"/>
      <c r="T4248" s="86"/>
      <c r="U4248" s="86"/>
    </row>
    <row r="4249" spans="2:21" s="84" customFormat="1" ht="15.75" customHeight="1">
      <c r="B4249" s="85"/>
      <c r="M4249" s="86"/>
      <c r="P4249" s="87"/>
      <c r="Q4249" s="86"/>
      <c r="S4249" s="97"/>
      <c r="T4249" s="86"/>
      <c r="U4249" s="86"/>
    </row>
    <row r="4250" spans="2:21" s="84" customFormat="1" ht="15.75" customHeight="1">
      <c r="B4250" s="85"/>
      <c r="M4250" s="86"/>
      <c r="P4250" s="87"/>
      <c r="Q4250" s="86"/>
      <c r="S4250" s="97"/>
      <c r="T4250" s="86"/>
      <c r="U4250" s="86"/>
    </row>
    <row r="4251" spans="2:21" s="84" customFormat="1" ht="15.75" customHeight="1">
      <c r="B4251" s="85"/>
      <c r="M4251" s="86"/>
      <c r="P4251" s="87"/>
      <c r="Q4251" s="86"/>
      <c r="S4251" s="97"/>
      <c r="T4251" s="86"/>
      <c r="U4251" s="86"/>
    </row>
    <row r="4252" spans="2:21" s="84" customFormat="1" ht="15.75" customHeight="1">
      <c r="B4252" s="85"/>
      <c r="M4252" s="86"/>
      <c r="P4252" s="87"/>
      <c r="Q4252" s="86"/>
      <c r="S4252" s="97"/>
      <c r="T4252" s="86"/>
      <c r="U4252" s="86"/>
    </row>
    <row r="4253" spans="2:21" s="84" customFormat="1" ht="15.75" customHeight="1">
      <c r="B4253" s="85"/>
      <c r="M4253" s="86"/>
      <c r="P4253" s="87"/>
      <c r="Q4253" s="86"/>
      <c r="S4253" s="97"/>
      <c r="T4253" s="86"/>
      <c r="U4253" s="86"/>
    </row>
    <row r="4254" spans="2:21" s="84" customFormat="1" ht="15.75" customHeight="1">
      <c r="B4254" s="85"/>
      <c r="M4254" s="86"/>
      <c r="P4254" s="87"/>
      <c r="Q4254" s="86"/>
      <c r="S4254" s="97"/>
      <c r="T4254" s="86"/>
      <c r="U4254" s="86"/>
    </row>
    <row r="4255" spans="2:21" s="84" customFormat="1" ht="15.75" customHeight="1">
      <c r="B4255" s="85"/>
      <c r="M4255" s="86"/>
      <c r="P4255" s="87"/>
      <c r="Q4255" s="86"/>
      <c r="S4255" s="97"/>
      <c r="T4255" s="86"/>
      <c r="U4255" s="86"/>
    </row>
    <row r="4256" spans="2:21" s="84" customFormat="1" ht="15.75" customHeight="1">
      <c r="B4256" s="85"/>
      <c r="M4256" s="86"/>
      <c r="P4256" s="87"/>
      <c r="Q4256" s="86"/>
      <c r="S4256" s="97"/>
      <c r="T4256" s="86"/>
      <c r="U4256" s="86"/>
    </row>
    <row r="4257" spans="2:21" s="84" customFormat="1" ht="15.75" customHeight="1">
      <c r="B4257" s="85"/>
      <c r="M4257" s="86"/>
      <c r="P4257" s="87"/>
      <c r="Q4257" s="86"/>
      <c r="S4257" s="97"/>
      <c r="T4257" s="86"/>
      <c r="U4257" s="86"/>
    </row>
    <row r="4258" spans="2:21" s="84" customFormat="1" ht="15.75" customHeight="1">
      <c r="B4258" s="85"/>
      <c r="M4258" s="86"/>
      <c r="P4258" s="87"/>
      <c r="Q4258" s="86"/>
      <c r="S4258" s="97"/>
      <c r="T4258" s="86"/>
      <c r="U4258" s="86"/>
    </row>
    <row r="4259" spans="2:21" s="84" customFormat="1" ht="15.75" customHeight="1">
      <c r="B4259" s="85"/>
      <c r="M4259" s="86"/>
      <c r="P4259" s="87"/>
      <c r="Q4259" s="86"/>
      <c r="S4259" s="97"/>
      <c r="T4259" s="86"/>
      <c r="U4259" s="86"/>
    </row>
    <row r="4260" spans="2:21" s="84" customFormat="1" ht="15.75" customHeight="1">
      <c r="B4260" s="85"/>
      <c r="M4260" s="86"/>
      <c r="P4260" s="87"/>
      <c r="Q4260" s="86"/>
      <c r="S4260" s="97"/>
      <c r="T4260" s="86"/>
      <c r="U4260" s="86"/>
    </row>
    <row r="4261" spans="2:21" s="84" customFormat="1" ht="15.75" customHeight="1">
      <c r="B4261" s="85"/>
      <c r="M4261" s="86"/>
      <c r="P4261" s="87"/>
      <c r="Q4261" s="86"/>
      <c r="S4261" s="97"/>
      <c r="T4261" s="86"/>
      <c r="U4261" s="86"/>
    </row>
    <row r="4262" spans="2:21" s="84" customFormat="1" ht="15.75" customHeight="1">
      <c r="B4262" s="85"/>
      <c r="M4262" s="86"/>
      <c r="P4262" s="87"/>
      <c r="Q4262" s="86"/>
      <c r="S4262" s="97"/>
      <c r="T4262" s="86"/>
      <c r="U4262" s="86"/>
    </row>
    <row r="4263" spans="2:21" s="84" customFormat="1" ht="15.75" customHeight="1">
      <c r="B4263" s="85"/>
      <c r="M4263" s="86"/>
      <c r="P4263" s="87"/>
      <c r="Q4263" s="86"/>
      <c r="S4263" s="97"/>
      <c r="T4263" s="86"/>
      <c r="U4263" s="86"/>
    </row>
    <row r="4264" spans="2:21" s="84" customFormat="1" ht="15.75" customHeight="1">
      <c r="B4264" s="85"/>
      <c r="M4264" s="86"/>
      <c r="P4264" s="87"/>
      <c r="Q4264" s="86"/>
      <c r="S4264" s="97"/>
      <c r="T4264" s="86"/>
      <c r="U4264" s="86"/>
    </row>
    <row r="4265" spans="2:21" s="84" customFormat="1" ht="15.75" customHeight="1">
      <c r="B4265" s="85"/>
      <c r="M4265" s="86"/>
      <c r="P4265" s="87"/>
      <c r="Q4265" s="86"/>
      <c r="S4265" s="97"/>
      <c r="T4265" s="86"/>
      <c r="U4265" s="86"/>
    </row>
    <row r="4266" spans="2:21" s="84" customFormat="1" ht="15.75" customHeight="1">
      <c r="B4266" s="85"/>
      <c r="M4266" s="86"/>
      <c r="P4266" s="87"/>
      <c r="Q4266" s="86"/>
      <c r="S4266" s="97"/>
      <c r="T4266" s="86"/>
      <c r="U4266" s="86"/>
    </row>
    <row r="4267" spans="2:21" ht="15.75" customHeight="1">
      <c r="S4267" s="98"/>
    </row>
  </sheetData>
  <sheetProtection algorithmName="SHA-512" hashValue="gjEU5d6FBe6Gmu5JdTXHXqhG9yxo5iZ6blCoji7miPLpUJIxb5KdsSfAlR5qR9vMCAez47K8KAz9N2NBvCDkXQ==" saltValue="0n8u+vVpQrxrNPWOjr4ztg==" spinCount="100000" sheet="1" objects="1" scenarios="1" selectLockedCells="1"/>
  <mergeCells count="4">
    <mergeCell ref="C1:F2"/>
    <mergeCell ref="G1:H2"/>
    <mergeCell ref="I1:K2"/>
    <mergeCell ref="L1:L2"/>
  </mergeCells>
  <conditionalFormatting sqref="A4:A503">
    <cfRule type="notContainsBlanks" dxfId="12" priority="13">
      <formula>LEN(TRIM(A4))&gt;0</formula>
    </cfRule>
  </conditionalFormatting>
  <conditionalFormatting sqref="H4:H503">
    <cfRule type="notContainsBlanks" dxfId="11" priority="12">
      <formula>LEN(TRIM(H4))&gt;0</formula>
    </cfRule>
    <cfRule type="containsBlanks" dxfId="10" priority="14">
      <formula>LEN(TRIM(H4))=0</formula>
    </cfRule>
  </conditionalFormatting>
  <conditionalFormatting sqref="J4:J503">
    <cfRule type="containsBlanks" dxfId="9" priority="15">
      <formula>LEN(TRIM(J4))=0</formula>
    </cfRule>
  </conditionalFormatting>
  <conditionalFormatting sqref="J4:L1000">
    <cfRule type="notContainsBlanks" dxfId="8" priority="5">
      <formula>LEN(TRIM(J4))&gt;0</formula>
    </cfRule>
  </conditionalFormatting>
  <conditionalFormatting sqref="K4:L503">
    <cfRule type="containsBlanks" dxfId="7" priority="16">
      <formula>LEN(TRIM(K4))=0</formula>
    </cfRule>
  </conditionalFormatting>
  <conditionalFormatting sqref="N4:P503">
    <cfRule type="notContainsBlanks" dxfId="6" priority="4">
      <formula>LEN(TRIM(N4))&gt;0</formula>
    </cfRule>
    <cfRule type="containsBlanks" dxfId="5" priority="18">
      <formula>LEN(TRIM(N4))=0</formula>
    </cfRule>
  </conditionalFormatting>
  <conditionalFormatting sqref="R4:R503">
    <cfRule type="cellIs" dxfId="4" priority="9" operator="greaterThan">
      <formula>0</formula>
    </cfRule>
  </conditionalFormatting>
  <conditionalFormatting sqref="R4:S503">
    <cfRule type="cellIs" dxfId="3" priority="2" operator="lessThan">
      <formula>0</formula>
    </cfRule>
    <cfRule type="containsBlanks" dxfId="2" priority="21">
      <formula>LEN(TRIM(R4))=0</formula>
    </cfRule>
  </conditionalFormatting>
  <conditionalFormatting sqref="S4:S503">
    <cfRule type="cellIs" dxfId="1" priority="1" stopIfTrue="1" operator="greaterThan">
      <formula>0</formula>
    </cfRule>
    <cfRule type="cellIs" dxfId="0" priority="3" operator="equal">
      <formula>0</formula>
    </cfRule>
  </conditionalFormatting>
  <dataValidations count="3">
    <dataValidation type="list" allowBlank="1" showErrorMessage="1" sqref="T4:T503" xr:uid="{00000000-0002-0000-0000-000000000000}">
      <formula1>"Target,Trailing SL,Stop-Loss,N/A"</formula1>
    </dataValidation>
    <dataValidation type="list" allowBlank="1" showErrorMessage="1" sqref="D4:D503" xr:uid="{00000000-0002-0000-0000-000001000000}">
      <formula1>"Positional Trade,Swing Trade"</formula1>
    </dataValidation>
    <dataValidation type="whole" operator="lessThan" allowBlank="1" showInputMessage="1" showErrorMessage="1" error="STOP LOSS can't be greater than entry price" sqref="I4:I31" xr:uid="{6CC54B15-974A-9F46-89D6-FE41AD4E4D6D}">
      <formula1>F4</formula1>
    </dataValidation>
  </dataValidations>
  <pageMargins left="0.75" right="0.75" top="1" bottom="1" header="0.5" footer="0.5"/>
  <pageSetup paperSize="9" orientation="portrait" horizontalDpi="0" verticalDpi="0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W1370"/>
  <sheetViews>
    <sheetView tabSelected="1" topLeftCell="A2" zoomScaleNormal="100" workbookViewId="0">
      <selection activeCell="E9" sqref="E9"/>
    </sheetView>
    <sheetView zoomScale="14" workbookViewId="1">
      <selection activeCell="R17" sqref="R17"/>
    </sheetView>
  </sheetViews>
  <sheetFormatPr baseColWidth="10" defaultColWidth="12.6640625" defaultRowHeight="15.75" customHeight="1"/>
  <cols>
    <col min="1" max="1" width="8.83203125" style="13" bestFit="1" customWidth="1"/>
    <col min="2" max="2" width="16.6640625" style="143" customWidth="1"/>
    <col min="3" max="3" width="25" style="145" customWidth="1"/>
    <col min="4" max="4" width="12.33203125" style="13" customWidth="1"/>
    <col min="5" max="5" width="10" style="13" customWidth="1"/>
    <col min="6" max="6" width="14.83203125" style="152" customWidth="1"/>
    <col min="7" max="7" width="7.6640625" style="159" bestFit="1" customWidth="1"/>
    <col min="8" max="8" width="22.1640625" style="152" customWidth="1"/>
    <col min="9" max="9" width="18" style="135" customWidth="1"/>
    <col min="10" max="10" width="18.5" style="152" customWidth="1"/>
    <col min="11" max="11" width="20.5" style="152" customWidth="1"/>
    <col min="12" max="12" width="27.1640625" style="167" customWidth="1"/>
    <col min="13" max="13" width="15.83203125" style="170" customWidth="1"/>
    <col min="14" max="14" width="23.33203125" style="152" customWidth="1"/>
    <col min="15" max="15" width="19.6640625" style="170" customWidth="1"/>
    <col min="16" max="16" width="13.6640625" style="167" customWidth="1"/>
    <col min="17" max="17" width="14" style="170" customWidth="1"/>
    <col min="18" max="18" width="18" style="152" customWidth="1"/>
    <col min="19" max="19" width="14.6640625" style="35" customWidth="1"/>
    <col min="20" max="20" width="15.33203125" style="167" customWidth="1"/>
    <col min="21" max="21" width="15.33203125" style="170" customWidth="1"/>
    <col min="22" max="22" width="12" style="188" customWidth="1"/>
    <col min="23" max="23" width="24.6640625" style="46" customWidth="1"/>
    <col min="24" max="24" width="82.6640625" style="196" bestFit="1" customWidth="1"/>
    <col min="25" max="25" width="12.6640625" style="13"/>
    <col min="26" max="75" width="12.6640625" style="84"/>
    <col min="76" max="16384" width="12.6640625" style="13"/>
  </cols>
  <sheetData>
    <row r="1" spans="1:75" s="26" customFormat="1" ht="18" customHeight="1" thickTop="1" thickBot="1">
      <c r="A1" s="23"/>
      <c r="B1" s="136"/>
      <c r="C1" s="200" t="s">
        <v>12</v>
      </c>
      <c r="D1" s="200"/>
      <c r="E1" s="200"/>
      <c r="F1" s="200"/>
      <c r="G1" s="201">
        <f>SUM(V:V)</f>
        <v>57500</v>
      </c>
      <c r="H1" s="201"/>
      <c r="I1" s="202" t="s">
        <v>47</v>
      </c>
      <c r="J1" s="203"/>
      <c r="K1" s="203"/>
      <c r="L1" s="205">
        <f>SUM(K4:K503)</f>
        <v>90000</v>
      </c>
      <c r="M1" s="168"/>
      <c r="N1" s="171"/>
      <c r="O1" s="176"/>
      <c r="P1" s="177"/>
      <c r="Q1" s="168"/>
      <c r="R1" s="171"/>
      <c r="S1" s="107"/>
      <c r="T1" s="181"/>
      <c r="U1" s="24"/>
      <c r="V1" s="182"/>
      <c r="W1" s="111"/>
      <c r="X1" s="189"/>
      <c r="Y1" s="31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</row>
    <row r="2" spans="1:75" s="26" customFormat="1" ht="22.5" customHeight="1" thickTop="1" thickBot="1">
      <c r="A2" s="23"/>
      <c r="B2" s="136"/>
      <c r="C2" s="200"/>
      <c r="D2" s="200"/>
      <c r="E2" s="200"/>
      <c r="F2" s="200"/>
      <c r="G2" s="201"/>
      <c r="H2" s="201"/>
      <c r="I2" s="203"/>
      <c r="J2" s="203"/>
      <c r="K2" s="203"/>
      <c r="L2" s="205"/>
      <c r="M2" s="168"/>
      <c r="N2" s="171"/>
      <c r="O2" s="176"/>
      <c r="P2" s="177"/>
      <c r="Q2" s="168"/>
      <c r="R2" s="171"/>
      <c r="S2" s="107"/>
      <c r="T2" s="181"/>
      <c r="U2" s="24"/>
      <c r="V2" s="182"/>
      <c r="W2" s="111"/>
      <c r="X2" s="189"/>
      <c r="Y2" s="31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</row>
    <row r="3" spans="1:75" s="106" customFormat="1" ht="61" customHeight="1" thickTop="1">
      <c r="A3" s="121" t="s">
        <v>36</v>
      </c>
      <c r="B3" s="137" t="s">
        <v>1</v>
      </c>
      <c r="C3" s="100" t="s">
        <v>2</v>
      </c>
      <c r="D3" s="101" t="s">
        <v>3</v>
      </c>
      <c r="E3" s="102" t="s">
        <v>4</v>
      </c>
      <c r="F3" s="146" t="s">
        <v>26</v>
      </c>
      <c r="G3" s="153" t="s">
        <v>40</v>
      </c>
      <c r="H3" s="146" t="s">
        <v>37</v>
      </c>
      <c r="I3" s="129" t="s">
        <v>13</v>
      </c>
      <c r="J3" s="146" t="s">
        <v>38</v>
      </c>
      <c r="K3" s="146" t="s">
        <v>39</v>
      </c>
      <c r="L3" s="161" t="s">
        <v>28</v>
      </c>
      <c r="M3" s="103" t="s">
        <v>5</v>
      </c>
      <c r="N3" s="172" t="s">
        <v>29</v>
      </c>
      <c r="O3" s="104" t="s">
        <v>34</v>
      </c>
      <c r="P3" s="178" t="s">
        <v>30</v>
      </c>
      <c r="Q3" s="103" t="s">
        <v>6</v>
      </c>
      <c r="R3" s="172" t="s">
        <v>31</v>
      </c>
      <c r="S3" s="108" t="s">
        <v>43</v>
      </c>
      <c r="T3" s="178" t="s">
        <v>32</v>
      </c>
      <c r="U3" s="105" t="s">
        <v>44</v>
      </c>
      <c r="V3" s="183" t="s">
        <v>33</v>
      </c>
      <c r="W3" s="112" t="s">
        <v>45</v>
      </c>
      <c r="X3" s="190" t="s">
        <v>8</v>
      </c>
      <c r="Y3" s="115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</row>
    <row r="4" spans="1:75" ht="19">
      <c r="A4" s="14">
        <v>1</v>
      </c>
      <c r="B4" s="138">
        <v>45028</v>
      </c>
      <c r="C4" s="109" t="s">
        <v>9</v>
      </c>
      <c r="D4" s="41" t="s">
        <v>14</v>
      </c>
      <c r="E4" s="110" t="s">
        <v>10</v>
      </c>
      <c r="F4" s="147">
        <v>2000</v>
      </c>
      <c r="G4" s="154">
        <v>100</v>
      </c>
      <c r="H4" s="147">
        <v>100000</v>
      </c>
      <c r="I4" s="130">
        <f>IF(H4="","",IF(E4="SELL","-",(J4)/H4))</f>
        <v>2</v>
      </c>
      <c r="J4" s="160">
        <f t="shared" ref="J4:J5" si="0">IF(F4="","",F4*G4)</f>
        <v>200000</v>
      </c>
      <c r="K4" s="160" t="str">
        <f t="shared" ref="K4:K259" si="1">IF(T4="",H4,"0")</f>
        <v>0</v>
      </c>
      <c r="L4" s="162">
        <v>1900</v>
      </c>
      <c r="M4" s="27">
        <f t="shared" ref="M4:M258" si="2">IF(L4="","",IF(L4&lt;F4,(F4-L4)/F4,(L4-F4)/F4))</f>
        <v>0.05</v>
      </c>
      <c r="N4" s="173">
        <f t="shared" ref="N4:N258" si="3">IF(L4="","",IF(L4&lt;F4,(F4-L4)*G4,(L4-F4)*G4))</f>
        <v>10000</v>
      </c>
      <c r="O4" s="18">
        <f>IF(N4="","",N4/SUMMARY!$D$1)</f>
        <v>0.02</v>
      </c>
      <c r="P4" s="147">
        <v>2100</v>
      </c>
      <c r="Q4" s="27">
        <f t="shared" ref="Q4:Q258" si="4">IF(P4="","",IF(P4&lt;F4,(F4-P4)/F4,(P4-F4)/F4))</f>
        <v>0.05</v>
      </c>
      <c r="R4" s="173">
        <f t="shared" ref="R4:R258" si="5">IF(P4="","",IF(P4&gt;F4,(P4-F4)*G4,(F4-P4)*G4))</f>
        <v>10000</v>
      </c>
      <c r="S4" s="33">
        <f>IF(P4="","",R4/N4)</f>
        <v>1</v>
      </c>
      <c r="T4" s="147">
        <v>2200</v>
      </c>
      <c r="U4" s="19">
        <f t="shared" ref="U4:U258" si="6">IF(V4="","",IF(P4&gt;F4,(T4-F4)/F4,(F4-T4)/F4))</f>
        <v>0.1</v>
      </c>
      <c r="V4" s="184">
        <f t="shared" ref="V4:V258" si="7">IF(T4="","",IF(E4="BUY",(T4-F4)*G4,(F4-T4)*G4))</f>
        <v>20000</v>
      </c>
      <c r="W4" s="113" t="s">
        <v>11</v>
      </c>
      <c r="X4" s="191"/>
      <c r="Y4" s="30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</row>
    <row r="5" spans="1:75" ht="19">
      <c r="A5" s="14">
        <v>2</v>
      </c>
      <c r="B5" s="138">
        <v>45030</v>
      </c>
      <c r="C5" s="109" t="s">
        <v>48</v>
      </c>
      <c r="D5" s="41" t="s">
        <v>14</v>
      </c>
      <c r="E5" s="110" t="s">
        <v>10</v>
      </c>
      <c r="F5" s="147">
        <v>1500</v>
      </c>
      <c r="G5" s="154">
        <v>100</v>
      </c>
      <c r="H5" s="147">
        <v>40000</v>
      </c>
      <c r="I5" s="130">
        <f t="shared" ref="I5:I68" si="8">IF(H5="","",IF(E5="SELL","-",(J5)/H5))</f>
        <v>3.75</v>
      </c>
      <c r="J5" s="160">
        <f t="shared" si="0"/>
        <v>150000</v>
      </c>
      <c r="K5" s="160" t="str">
        <f t="shared" si="1"/>
        <v>0</v>
      </c>
      <c r="L5" s="162">
        <v>1400</v>
      </c>
      <c r="M5" s="27">
        <f t="shared" si="2"/>
        <v>6.6666666666666666E-2</v>
      </c>
      <c r="N5" s="173">
        <f t="shared" si="3"/>
        <v>10000</v>
      </c>
      <c r="O5" s="18">
        <f>IF(N5="","",N5/SUMMARY!$D$1)</f>
        <v>0.02</v>
      </c>
      <c r="P5" s="147">
        <v>1600</v>
      </c>
      <c r="Q5" s="27">
        <f t="shared" si="4"/>
        <v>6.6666666666666666E-2</v>
      </c>
      <c r="R5" s="173">
        <f t="shared" si="5"/>
        <v>10000</v>
      </c>
      <c r="S5" s="33">
        <f t="shared" ref="S5:S258" si="9">IF(P5="","",R5/N5)</f>
        <v>1</v>
      </c>
      <c r="T5" s="147">
        <v>1750</v>
      </c>
      <c r="U5" s="19">
        <f t="shared" si="6"/>
        <v>0.16666666666666666</v>
      </c>
      <c r="V5" s="184">
        <f t="shared" si="7"/>
        <v>25000</v>
      </c>
      <c r="W5" s="113" t="s">
        <v>11</v>
      </c>
      <c r="X5" s="191"/>
      <c r="Y5" s="30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</row>
    <row r="6" spans="1:75" ht="19">
      <c r="A6" s="14">
        <v>3</v>
      </c>
      <c r="B6" s="138">
        <v>45031</v>
      </c>
      <c r="C6" s="109" t="s">
        <v>49</v>
      </c>
      <c r="D6" s="41" t="s">
        <v>14</v>
      </c>
      <c r="E6" s="110" t="s">
        <v>15</v>
      </c>
      <c r="F6" s="147">
        <v>650</v>
      </c>
      <c r="G6" s="154">
        <v>125</v>
      </c>
      <c r="H6" s="147">
        <v>20000</v>
      </c>
      <c r="I6" s="130" t="str">
        <f t="shared" si="8"/>
        <v>-</v>
      </c>
      <c r="J6" s="160">
        <f>IF(F6="","",F6*G6)</f>
        <v>81250</v>
      </c>
      <c r="K6" s="160" t="str">
        <f t="shared" si="1"/>
        <v>0</v>
      </c>
      <c r="L6" s="162">
        <v>700</v>
      </c>
      <c r="M6" s="27">
        <f t="shared" si="2"/>
        <v>7.6923076923076927E-2</v>
      </c>
      <c r="N6" s="173">
        <f t="shared" si="3"/>
        <v>6250</v>
      </c>
      <c r="O6" s="18">
        <f>IF(N6="","",N6/SUMMARY!$D$1)</f>
        <v>1.2500000000000001E-2</v>
      </c>
      <c r="P6" s="147">
        <v>500</v>
      </c>
      <c r="Q6" s="27">
        <f t="shared" si="4"/>
        <v>0.23076923076923078</v>
      </c>
      <c r="R6" s="173">
        <f t="shared" si="5"/>
        <v>18750</v>
      </c>
      <c r="S6" s="33">
        <f t="shared" si="9"/>
        <v>3</v>
      </c>
      <c r="T6" s="147">
        <v>550</v>
      </c>
      <c r="U6" s="19">
        <f t="shared" si="6"/>
        <v>0.15384615384615385</v>
      </c>
      <c r="V6" s="184">
        <f t="shared" si="7"/>
        <v>12500</v>
      </c>
      <c r="W6" s="113" t="s">
        <v>54</v>
      </c>
      <c r="X6" s="191"/>
      <c r="Y6" s="30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</row>
    <row r="7" spans="1:75" ht="19">
      <c r="A7" s="14">
        <v>4</v>
      </c>
      <c r="B7" s="138">
        <v>45032</v>
      </c>
      <c r="C7" s="109" t="s">
        <v>50</v>
      </c>
      <c r="D7" s="41" t="s">
        <v>14</v>
      </c>
      <c r="E7" s="110" t="s">
        <v>15</v>
      </c>
      <c r="F7" s="147">
        <v>44650</v>
      </c>
      <c r="G7" s="154">
        <v>15</v>
      </c>
      <c r="H7" s="147">
        <v>90000</v>
      </c>
      <c r="I7" s="130" t="str">
        <f t="shared" si="8"/>
        <v>-</v>
      </c>
      <c r="J7" s="160">
        <f t="shared" ref="J7:J70" si="10">IF(F7="","",F7*G7)</f>
        <v>669750</v>
      </c>
      <c r="K7" s="160">
        <f t="shared" si="1"/>
        <v>90000</v>
      </c>
      <c r="L7" s="162">
        <v>44700</v>
      </c>
      <c r="M7" s="27">
        <f t="shared" si="2"/>
        <v>1.1198208286674132E-3</v>
      </c>
      <c r="N7" s="173">
        <f t="shared" si="3"/>
        <v>750</v>
      </c>
      <c r="O7" s="18">
        <f>IF(N7="","",N7/SUMMARY!$D$1)</f>
        <v>1.5E-3</v>
      </c>
      <c r="P7" s="147">
        <v>44000</v>
      </c>
      <c r="Q7" s="27">
        <f t="shared" si="4"/>
        <v>1.4557670772676373E-2</v>
      </c>
      <c r="R7" s="173">
        <f t="shared" si="5"/>
        <v>9750</v>
      </c>
      <c r="S7" s="33">
        <f t="shared" si="9"/>
        <v>13</v>
      </c>
      <c r="T7" s="147"/>
      <c r="U7" s="19" t="str">
        <f t="shared" si="6"/>
        <v/>
      </c>
      <c r="V7" s="184" t="str">
        <f t="shared" si="7"/>
        <v/>
      </c>
      <c r="W7" s="113"/>
      <c r="X7" s="191"/>
      <c r="Y7" s="30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</row>
    <row r="8" spans="1:75" ht="19">
      <c r="A8" s="14">
        <v>5</v>
      </c>
      <c r="B8" s="138"/>
      <c r="C8" s="109"/>
      <c r="D8" s="41"/>
      <c r="E8" s="110"/>
      <c r="F8" s="147"/>
      <c r="G8" s="154"/>
      <c r="H8" s="147"/>
      <c r="I8" s="130" t="str">
        <f t="shared" si="8"/>
        <v/>
      </c>
      <c r="J8" s="160" t="str">
        <f t="shared" si="10"/>
        <v/>
      </c>
      <c r="K8" s="160">
        <f t="shared" si="1"/>
        <v>0</v>
      </c>
      <c r="L8" s="162"/>
      <c r="M8" s="27" t="str">
        <f t="shared" si="2"/>
        <v/>
      </c>
      <c r="N8" s="173" t="str">
        <f t="shared" si="3"/>
        <v/>
      </c>
      <c r="O8" s="18" t="str">
        <f>IF(N8="","",N8/SUMMARY!$D$1)</f>
        <v/>
      </c>
      <c r="P8" s="147"/>
      <c r="Q8" s="27" t="str">
        <f t="shared" si="4"/>
        <v/>
      </c>
      <c r="R8" s="173" t="str">
        <f t="shared" si="5"/>
        <v/>
      </c>
      <c r="S8" s="33" t="str">
        <f t="shared" si="9"/>
        <v/>
      </c>
      <c r="T8" s="147"/>
      <c r="U8" s="19" t="str">
        <f t="shared" si="6"/>
        <v/>
      </c>
      <c r="V8" s="184" t="str">
        <f t="shared" si="7"/>
        <v/>
      </c>
      <c r="W8" s="113"/>
      <c r="X8" s="191"/>
      <c r="Y8" s="30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</row>
    <row r="9" spans="1:75" ht="19">
      <c r="A9" s="14">
        <v>6</v>
      </c>
      <c r="B9" s="138"/>
      <c r="C9" s="109"/>
      <c r="D9" s="41"/>
      <c r="E9" s="110"/>
      <c r="F9" s="147"/>
      <c r="G9" s="154"/>
      <c r="H9" s="147"/>
      <c r="I9" s="130" t="str">
        <f t="shared" si="8"/>
        <v/>
      </c>
      <c r="J9" s="160" t="str">
        <f t="shared" si="10"/>
        <v/>
      </c>
      <c r="K9" s="160">
        <f>IF(T9="",H9,"0")</f>
        <v>0</v>
      </c>
      <c r="L9" s="162"/>
      <c r="M9" s="27" t="str">
        <f t="shared" si="2"/>
        <v/>
      </c>
      <c r="N9" s="173" t="str">
        <f t="shared" si="3"/>
        <v/>
      </c>
      <c r="O9" s="18" t="str">
        <f>IF(N9="","",N9/SUMMARY!$D$1)</f>
        <v/>
      </c>
      <c r="P9" s="147"/>
      <c r="Q9" s="27" t="str">
        <f>IF(P9="","",IF(P9&lt;F9,(F9-P9)/F9,(P9-F9)/F9))</f>
        <v/>
      </c>
      <c r="R9" s="173" t="str">
        <f>IF(P9="","",IF(P9&gt;F9,(P9-F9)*G9,(F9-P9)*G9))</f>
        <v/>
      </c>
      <c r="S9" s="33" t="str">
        <f>IF(P9="","",R9/N9)</f>
        <v/>
      </c>
      <c r="T9" s="147"/>
      <c r="U9" s="19" t="str">
        <f>IF(V9="","",IF(P9&gt;F9,(T9-F9)/F9,(F9-T9)/F9))</f>
        <v/>
      </c>
      <c r="V9" s="184" t="str">
        <f t="shared" si="7"/>
        <v/>
      </c>
      <c r="W9" s="113"/>
      <c r="X9" s="191"/>
      <c r="Y9" s="30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</row>
    <row r="10" spans="1:75" ht="19">
      <c r="A10" s="14">
        <v>7</v>
      </c>
      <c r="B10" s="138"/>
      <c r="C10" s="109"/>
      <c r="D10" s="41"/>
      <c r="E10" s="110"/>
      <c r="F10" s="147"/>
      <c r="G10" s="154"/>
      <c r="H10" s="147"/>
      <c r="I10" s="130" t="str">
        <f t="shared" si="8"/>
        <v/>
      </c>
      <c r="J10" s="160" t="str">
        <f t="shared" si="10"/>
        <v/>
      </c>
      <c r="K10" s="160">
        <f t="shared" si="1"/>
        <v>0</v>
      </c>
      <c r="L10" s="162"/>
      <c r="M10" s="27" t="str">
        <f t="shared" si="2"/>
        <v/>
      </c>
      <c r="N10" s="173" t="str">
        <f t="shared" si="3"/>
        <v/>
      </c>
      <c r="O10" s="18" t="str">
        <f>IF(N10="","",N10/SUMMARY!$D$1)</f>
        <v/>
      </c>
      <c r="P10" s="147"/>
      <c r="Q10" s="27" t="str">
        <f>IF(P10="","",IF(P10&lt;F10,(F10-P10)/F10,(P10-F10)/F10))</f>
        <v/>
      </c>
      <c r="R10" s="173" t="str">
        <f>IF(P10="","",IF(P10&gt;F10,(P10-F10)*G10,(F10-P10)*G10))</f>
        <v/>
      </c>
      <c r="S10" s="33" t="str">
        <f>IF(P10="","",R10/N10)</f>
        <v/>
      </c>
      <c r="T10" s="147"/>
      <c r="U10" s="19" t="str">
        <f>IF(V10="","",IF(P10&gt;F10,(T10-F10)/F10,(F10-T10)/F10))</f>
        <v/>
      </c>
      <c r="V10" s="184" t="str">
        <f t="shared" si="7"/>
        <v/>
      </c>
      <c r="W10" s="113"/>
      <c r="X10" s="191"/>
      <c r="Y10" s="30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</row>
    <row r="11" spans="1:75" ht="19">
      <c r="A11" s="14">
        <v>8</v>
      </c>
      <c r="B11" s="138"/>
      <c r="C11" s="109"/>
      <c r="D11" s="41"/>
      <c r="E11" s="110"/>
      <c r="F11" s="147"/>
      <c r="G11" s="154"/>
      <c r="H11" s="147"/>
      <c r="I11" s="130" t="str">
        <f t="shared" si="8"/>
        <v/>
      </c>
      <c r="J11" s="160" t="str">
        <f t="shared" si="10"/>
        <v/>
      </c>
      <c r="K11" s="160">
        <f t="shared" si="1"/>
        <v>0</v>
      </c>
      <c r="L11" s="162"/>
      <c r="M11" s="27" t="str">
        <f t="shared" si="2"/>
        <v/>
      </c>
      <c r="N11" s="173" t="str">
        <f t="shared" si="3"/>
        <v/>
      </c>
      <c r="O11" s="18" t="str">
        <f>IF(N11="","",N11/SUMMARY!$D$1)</f>
        <v/>
      </c>
      <c r="P11" s="147"/>
      <c r="Q11" s="27" t="str">
        <f t="shared" si="4"/>
        <v/>
      </c>
      <c r="R11" s="173" t="str">
        <f t="shared" si="5"/>
        <v/>
      </c>
      <c r="S11" s="33" t="str">
        <f t="shared" si="9"/>
        <v/>
      </c>
      <c r="T11" s="147"/>
      <c r="U11" s="19" t="str">
        <f t="shared" si="6"/>
        <v/>
      </c>
      <c r="V11" s="184" t="str">
        <f t="shared" si="7"/>
        <v/>
      </c>
      <c r="W11" s="113"/>
      <c r="X11" s="191"/>
      <c r="Y11" s="30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</row>
    <row r="12" spans="1:75" ht="19">
      <c r="A12" s="14">
        <v>9</v>
      </c>
      <c r="B12" s="138"/>
      <c r="C12" s="109"/>
      <c r="D12" s="41"/>
      <c r="E12" s="110"/>
      <c r="F12" s="147"/>
      <c r="G12" s="154"/>
      <c r="H12" s="147"/>
      <c r="I12" s="130" t="str">
        <f t="shared" si="8"/>
        <v/>
      </c>
      <c r="J12" s="160" t="str">
        <f t="shared" si="10"/>
        <v/>
      </c>
      <c r="K12" s="160">
        <f t="shared" si="1"/>
        <v>0</v>
      </c>
      <c r="L12" s="162"/>
      <c r="M12" s="27" t="str">
        <f t="shared" si="2"/>
        <v/>
      </c>
      <c r="N12" s="173" t="str">
        <f t="shared" si="3"/>
        <v/>
      </c>
      <c r="O12" s="18" t="str">
        <f>IF(N12="","",N12/SUMMARY!$D$1)</f>
        <v/>
      </c>
      <c r="P12" s="147"/>
      <c r="Q12" s="27" t="str">
        <f t="shared" si="4"/>
        <v/>
      </c>
      <c r="R12" s="173" t="str">
        <f t="shared" si="5"/>
        <v/>
      </c>
      <c r="S12" s="33" t="str">
        <f t="shared" si="9"/>
        <v/>
      </c>
      <c r="T12" s="147"/>
      <c r="U12" s="19" t="str">
        <f t="shared" si="6"/>
        <v/>
      </c>
      <c r="V12" s="184" t="str">
        <f t="shared" si="7"/>
        <v/>
      </c>
      <c r="W12" s="113"/>
      <c r="X12" s="191"/>
      <c r="Y12" s="30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</row>
    <row r="13" spans="1:75" ht="19">
      <c r="A13" s="14">
        <v>10</v>
      </c>
      <c r="B13" s="138"/>
      <c r="C13" s="109"/>
      <c r="D13" s="41"/>
      <c r="E13" s="110"/>
      <c r="F13" s="147"/>
      <c r="G13" s="154"/>
      <c r="H13" s="147"/>
      <c r="I13" s="130" t="str">
        <f t="shared" si="8"/>
        <v/>
      </c>
      <c r="J13" s="160" t="str">
        <f t="shared" si="10"/>
        <v/>
      </c>
      <c r="K13" s="160">
        <f t="shared" si="1"/>
        <v>0</v>
      </c>
      <c r="L13" s="162"/>
      <c r="M13" s="27" t="str">
        <f t="shared" si="2"/>
        <v/>
      </c>
      <c r="N13" s="173" t="str">
        <f t="shared" si="3"/>
        <v/>
      </c>
      <c r="O13" s="18" t="str">
        <f>IF(N13="","",N13/SUMMARY!$D$1)</f>
        <v/>
      </c>
      <c r="P13" s="147"/>
      <c r="Q13" s="27" t="str">
        <f t="shared" si="4"/>
        <v/>
      </c>
      <c r="R13" s="173" t="str">
        <f t="shared" si="5"/>
        <v/>
      </c>
      <c r="S13" s="33" t="str">
        <f t="shared" si="9"/>
        <v/>
      </c>
      <c r="T13" s="147"/>
      <c r="U13" s="19" t="str">
        <f t="shared" si="6"/>
        <v/>
      </c>
      <c r="V13" s="184" t="str">
        <f t="shared" si="7"/>
        <v/>
      </c>
      <c r="W13" s="113"/>
      <c r="X13" s="191"/>
      <c r="Y13" s="30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</row>
    <row r="14" spans="1:75" ht="19">
      <c r="A14" s="14">
        <v>11</v>
      </c>
      <c r="B14" s="138"/>
      <c r="C14" s="109"/>
      <c r="D14" s="41"/>
      <c r="E14" s="110"/>
      <c r="F14" s="147"/>
      <c r="G14" s="154"/>
      <c r="H14" s="147"/>
      <c r="I14" s="130" t="str">
        <f t="shared" si="8"/>
        <v/>
      </c>
      <c r="J14" s="160" t="str">
        <f t="shared" si="10"/>
        <v/>
      </c>
      <c r="K14" s="160">
        <f t="shared" si="1"/>
        <v>0</v>
      </c>
      <c r="L14" s="162"/>
      <c r="M14" s="27" t="str">
        <f t="shared" si="2"/>
        <v/>
      </c>
      <c r="N14" s="173" t="str">
        <f t="shared" si="3"/>
        <v/>
      </c>
      <c r="O14" s="18" t="str">
        <f>IF(N14="","",N14/SUMMARY!$D$1)</f>
        <v/>
      </c>
      <c r="P14" s="147"/>
      <c r="Q14" s="27" t="str">
        <f t="shared" si="4"/>
        <v/>
      </c>
      <c r="R14" s="173" t="str">
        <f t="shared" si="5"/>
        <v/>
      </c>
      <c r="S14" s="33" t="str">
        <f t="shared" si="9"/>
        <v/>
      </c>
      <c r="T14" s="147"/>
      <c r="U14" s="19" t="str">
        <f t="shared" si="6"/>
        <v/>
      </c>
      <c r="V14" s="184" t="str">
        <f t="shared" si="7"/>
        <v/>
      </c>
      <c r="W14" s="113"/>
      <c r="X14" s="191"/>
      <c r="Y14" s="30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</row>
    <row r="15" spans="1:75" ht="19">
      <c r="A15" s="14">
        <v>12</v>
      </c>
      <c r="B15" s="138"/>
      <c r="C15" s="109"/>
      <c r="D15" s="41"/>
      <c r="E15" s="110"/>
      <c r="F15" s="147"/>
      <c r="G15" s="154"/>
      <c r="H15" s="147"/>
      <c r="I15" s="130" t="str">
        <f t="shared" si="8"/>
        <v/>
      </c>
      <c r="J15" s="160" t="str">
        <f t="shared" si="10"/>
        <v/>
      </c>
      <c r="K15" s="160">
        <f t="shared" si="1"/>
        <v>0</v>
      </c>
      <c r="L15" s="162"/>
      <c r="M15" s="27" t="str">
        <f t="shared" si="2"/>
        <v/>
      </c>
      <c r="N15" s="173" t="str">
        <f t="shared" si="3"/>
        <v/>
      </c>
      <c r="O15" s="18" t="str">
        <f>IF(N15="","",N15/SUMMARY!$D$1)</f>
        <v/>
      </c>
      <c r="P15" s="147"/>
      <c r="Q15" s="27" t="str">
        <f t="shared" si="4"/>
        <v/>
      </c>
      <c r="R15" s="173" t="str">
        <f t="shared" si="5"/>
        <v/>
      </c>
      <c r="S15" s="33" t="str">
        <f t="shared" si="9"/>
        <v/>
      </c>
      <c r="T15" s="147"/>
      <c r="U15" s="19" t="str">
        <f t="shared" si="6"/>
        <v/>
      </c>
      <c r="V15" s="184" t="str">
        <f t="shared" si="7"/>
        <v/>
      </c>
      <c r="W15" s="113"/>
      <c r="X15" s="191"/>
      <c r="Y15" s="30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</row>
    <row r="16" spans="1:75" ht="19">
      <c r="A16" s="14">
        <v>13</v>
      </c>
      <c r="B16" s="138"/>
      <c r="C16" s="109"/>
      <c r="D16" s="41"/>
      <c r="E16" s="110"/>
      <c r="F16" s="147"/>
      <c r="G16" s="154"/>
      <c r="H16" s="147"/>
      <c r="I16" s="130" t="str">
        <f t="shared" si="8"/>
        <v/>
      </c>
      <c r="J16" s="160" t="str">
        <f t="shared" si="10"/>
        <v/>
      </c>
      <c r="K16" s="160">
        <f t="shared" si="1"/>
        <v>0</v>
      </c>
      <c r="L16" s="162"/>
      <c r="M16" s="27" t="str">
        <f t="shared" si="2"/>
        <v/>
      </c>
      <c r="N16" s="173" t="str">
        <f t="shared" si="3"/>
        <v/>
      </c>
      <c r="O16" s="18" t="str">
        <f>IF(N16="","",N16/SUMMARY!$D$1)</f>
        <v/>
      </c>
      <c r="P16" s="147"/>
      <c r="Q16" s="27" t="str">
        <f t="shared" si="4"/>
        <v/>
      </c>
      <c r="R16" s="173" t="str">
        <f t="shared" si="5"/>
        <v/>
      </c>
      <c r="S16" s="33" t="str">
        <f t="shared" si="9"/>
        <v/>
      </c>
      <c r="T16" s="147"/>
      <c r="U16" s="19" t="str">
        <f t="shared" si="6"/>
        <v/>
      </c>
      <c r="V16" s="184" t="str">
        <f t="shared" si="7"/>
        <v/>
      </c>
      <c r="W16" s="113"/>
      <c r="X16" s="191"/>
      <c r="Y16" s="30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</row>
    <row r="17" spans="1:75" ht="19">
      <c r="A17" s="14">
        <v>14</v>
      </c>
      <c r="B17" s="138"/>
      <c r="C17" s="109"/>
      <c r="D17" s="41"/>
      <c r="E17" s="110"/>
      <c r="F17" s="147"/>
      <c r="G17" s="154"/>
      <c r="H17" s="147"/>
      <c r="I17" s="130" t="str">
        <f t="shared" si="8"/>
        <v/>
      </c>
      <c r="J17" s="160" t="str">
        <f t="shared" si="10"/>
        <v/>
      </c>
      <c r="K17" s="160">
        <f t="shared" si="1"/>
        <v>0</v>
      </c>
      <c r="L17" s="162"/>
      <c r="M17" s="27" t="str">
        <f t="shared" si="2"/>
        <v/>
      </c>
      <c r="N17" s="173" t="str">
        <f t="shared" si="3"/>
        <v/>
      </c>
      <c r="O17" s="18" t="str">
        <f>IF(N17="","",N17/SUMMARY!$D$1)</f>
        <v/>
      </c>
      <c r="P17" s="147"/>
      <c r="Q17" s="27" t="str">
        <f t="shared" si="4"/>
        <v/>
      </c>
      <c r="R17" s="173" t="str">
        <f t="shared" si="5"/>
        <v/>
      </c>
      <c r="S17" s="33" t="str">
        <f t="shared" si="9"/>
        <v/>
      </c>
      <c r="T17" s="147"/>
      <c r="U17" s="19" t="str">
        <f t="shared" si="6"/>
        <v/>
      </c>
      <c r="V17" s="184" t="str">
        <f t="shared" si="7"/>
        <v/>
      </c>
      <c r="W17" s="113"/>
      <c r="X17" s="191"/>
      <c r="Y17" s="30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</row>
    <row r="18" spans="1:75" ht="19">
      <c r="A18" s="14">
        <v>15</v>
      </c>
      <c r="B18" s="138"/>
      <c r="C18" s="109"/>
      <c r="D18" s="41"/>
      <c r="E18" s="110"/>
      <c r="F18" s="147"/>
      <c r="G18" s="154"/>
      <c r="H18" s="147"/>
      <c r="I18" s="130" t="str">
        <f t="shared" si="8"/>
        <v/>
      </c>
      <c r="J18" s="160" t="str">
        <f t="shared" si="10"/>
        <v/>
      </c>
      <c r="K18" s="160">
        <f t="shared" si="1"/>
        <v>0</v>
      </c>
      <c r="L18" s="162"/>
      <c r="M18" s="27" t="str">
        <f t="shared" si="2"/>
        <v/>
      </c>
      <c r="N18" s="173" t="str">
        <f t="shared" si="3"/>
        <v/>
      </c>
      <c r="O18" s="18" t="str">
        <f>IF(N18="","",N18/SUMMARY!$D$1)</f>
        <v/>
      </c>
      <c r="P18" s="147"/>
      <c r="Q18" s="27" t="str">
        <f t="shared" si="4"/>
        <v/>
      </c>
      <c r="R18" s="173" t="str">
        <f t="shared" si="5"/>
        <v/>
      </c>
      <c r="S18" s="33" t="str">
        <f t="shared" si="9"/>
        <v/>
      </c>
      <c r="T18" s="147"/>
      <c r="U18" s="19" t="str">
        <f t="shared" si="6"/>
        <v/>
      </c>
      <c r="V18" s="184" t="str">
        <f t="shared" si="7"/>
        <v/>
      </c>
      <c r="W18" s="113"/>
      <c r="X18" s="191"/>
      <c r="Y18" s="30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</row>
    <row r="19" spans="1:75" ht="19">
      <c r="A19" s="14">
        <v>16</v>
      </c>
      <c r="B19" s="138"/>
      <c r="C19" s="109"/>
      <c r="D19" s="41"/>
      <c r="E19" s="110"/>
      <c r="F19" s="147"/>
      <c r="G19" s="154"/>
      <c r="H19" s="147"/>
      <c r="I19" s="130" t="str">
        <f t="shared" si="8"/>
        <v/>
      </c>
      <c r="J19" s="160" t="str">
        <f t="shared" si="10"/>
        <v/>
      </c>
      <c r="K19" s="160">
        <f t="shared" si="1"/>
        <v>0</v>
      </c>
      <c r="L19" s="162"/>
      <c r="M19" s="27" t="str">
        <f t="shared" si="2"/>
        <v/>
      </c>
      <c r="N19" s="173" t="str">
        <f t="shared" si="3"/>
        <v/>
      </c>
      <c r="O19" s="18" t="str">
        <f>IF(N19="","",N19/SUMMARY!$D$1)</f>
        <v/>
      </c>
      <c r="P19" s="147"/>
      <c r="Q19" s="27" t="str">
        <f t="shared" si="4"/>
        <v/>
      </c>
      <c r="R19" s="173" t="str">
        <f t="shared" si="5"/>
        <v/>
      </c>
      <c r="S19" s="33" t="str">
        <f t="shared" si="9"/>
        <v/>
      </c>
      <c r="T19" s="147"/>
      <c r="U19" s="19" t="str">
        <f t="shared" si="6"/>
        <v/>
      </c>
      <c r="V19" s="184" t="str">
        <f t="shared" si="7"/>
        <v/>
      </c>
      <c r="W19" s="113"/>
      <c r="X19" s="191"/>
      <c r="Y19" s="3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</row>
    <row r="20" spans="1:75" ht="19">
      <c r="A20" s="14">
        <v>17</v>
      </c>
      <c r="B20" s="138"/>
      <c r="C20" s="109"/>
      <c r="D20" s="41"/>
      <c r="E20" s="110"/>
      <c r="F20" s="147"/>
      <c r="G20" s="154"/>
      <c r="H20" s="147"/>
      <c r="I20" s="130" t="str">
        <f t="shared" si="8"/>
        <v/>
      </c>
      <c r="J20" s="160" t="str">
        <f t="shared" si="10"/>
        <v/>
      </c>
      <c r="K20" s="160">
        <f t="shared" si="1"/>
        <v>0</v>
      </c>
      <c r="L20" s="162"/>
      <c r="M20" s="27" t="str">
        <f t="shared" si="2"/>
        <v/>
      </c>
      <c r="N20" s="173" t="str">
        <f t="shared" si="3"/>
        <v/>
      </c>
      <c r="O20" s="18" t="str">
        <f>IF(N20="","",N20/SUMMARY!$D$1)</f>
        <v/>
      </c>
      <c r="P20" s="147"/>
      <c r="Q20" s="27" t="str">
        <f t="shared" si="4"/>
        <v/>
      </c>
      <c r="R20" s="173" t="str">
        <f t="shared" si="5"/>
        <v/>
      </c>
      <c r="S20" s="33" t="str">
        <f t="shared" si="9"/>
        <v/>
      </c>
      <c r="T20" s="147"/>
      <c r="U20" s="19" t="str">
        <f t="shared" si="6"/>
        <v/>
      </c>
      <c r="V20" s="184" t="str">
        <f t="shared" si="7"/>
        <v/>
      </c>
      <c r="W20" s="113"/>
      <c r="X20" s="191"/>
      <c r="Y20" s="3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</row>
    <row r="21" spans="1:75" ht="19">
      <c r="A21" s="14">
        <v>18</v>
      </c>
      <c r="B21" s="138"/>
      <c r="C21" s="109"/>
      <c r="D21" s="41"/>
      <c r="E21" s="110"/>
      <c r="F21" s="147"/>
      <c r="G21" s="154"/>
      <c r="H21" s="147"/>
      <c r="I21" s="130" t="str">
        <f t="shared" si="8"/>
        <v/>
      </c>
      <c r="J21" s="160" t="str">
        <f t="shared" si="10"/>
        <v/>
      </c>
      <c r="K21" s="160">
        <f t="shared" si="1"/>
        <v>0</v>
      </c>
      <c r="L21" s="162"/>
      <c r="M21" s="27" t="str">
        <f t="shared" si="2"/>
        <v/>
      </c>
      <c r="N21" s="173" t="str">
        <f t="shared" si="3"/>
        <v/>
      </c>
      <c r="O21" s="18" t="str">
        <f>IF(N21="","",N21/SUMMARY!$D$1)</f>
        <v/>
      </c>
      <c r="P21" s="147"/>
      <c r="Q21" s="27" t="str">
        <f t="shared" si="4"/>
        <v/>
      </c>
      <c r="R21" s="173" t="str">
        <f t="shared" si="5"/>
        <v/>
      </c>
      <c r="S21" s="33" t="str">
        <f t="shared" si="9"/>
        <v/>
      </c>
      <c r="T21" s="147"/>
      <c r="U21" s="19" t="str">
        <f t="shared" si="6"/>
        <v/>
      </c>
      <c r="V21" s="184" t="str">
        <f t="shared" si="7"/>
        <v/>
      </c>
      <c r="W21" s="113"/>
      <c r="X21" s="191"/>
      <c r="Y21" s="3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</row>
    <row r="22" spans="1:75" ht="19">
      <c r="A22" s="14">
        <v>19</v>
      </c>
      <c r="B22" s="138"/>
      <c r="C22" s="109"/>
      <c r="D22" s="41"/>
      <c r="E22" s="110"/>
      <c r="F22" s="147"/>
      <c r="G22" s="154"/>
      <c r="H22" s="147"/>
      <c r="I22" s="130" t="str">
        <f t="shared" si="8"/>
        <v/>
      </c>
      <c r="J22" s="160" t="str">
        <f t="shared" si="10"/>
        <v/>
      </c>
      <c r="K22" s="160">
        <f t="shared" si="1"/>
        <v>0</v>
      </c>
      <c r="L22" s="162"/>
      <c r="M22" s="27" t="str">
        <f t="shared" si="2"/>
        <v/>
      </c>
      <c r="N22" s="173" t="str">
        <f t="shared" si="3"/>
        <v/>
      </c>
      <c r="O22" s="18" t="str">
        <f>IF(N22="","",N22/SUMMARY!$D$1)</f>
        <v/>
      </c>
      <c r="P22" s="147"/>
      <c r="Q22" s="27" t="str">
        <f t="shared" si="4"/>
        <v/>
      </c>
      <c r="R22" s="173" t="str">
        <f t="shared" si="5"/>
        <v/>
      </c>
      <c r="S22" s="33" t="str">
        <f t="shared" si="9"/>
        <v/>
      </c>
      <c r="T22" s="147"/>
      <c r="U22" s="19" t="str">
        <f t="shared" si="6"/>
        <v/>
      </c>
      <c r="V22" s="184" t="str">
        <f t="shared" si="7"/>
        <v/>
      </c>
      <c r="W22" s="113"/>
      <c r="X22" s="191"/>
      <c r="Y22" s="3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</row>
    <row r="23" spans="1:75" ht="19">
      <c r="A23" s="14">
        <v>20</v>
      </c>
      <c r="B23" s="138"/>
      <c r="C23" s="109"/>
      <c r="D23" s="41"/>
      <c r="E23" s="110"/>
      <c r="F23" s="147"/>
      <c r="G23" s="154"/>
      <c r="H23" s="147"/>
      <c r="I23" s="130" t="str">
        <f t="shared" si="8"/>
        <v/>
      </c>
      <c r="J23" s="160" t="str">
        <f t="shared" si="10"/>
        <v/>
      </c>
      <c r="K23" s="160">
        <f t="shared" si="1"/>
        <v>0</v>
      </c>
      <c r="L23" s="162"/>
      <c r="M23" s="27" t="str">
        <f t="shared" si="2"/>
        <v/>
      </c>
      <c r="N23" s="173" t="str">
        <f t="shared" si="3"/>
        <v/>
      </c>
      <c r="O23" s="18" t="str">
        <f>IF(N23="","",N23/SUMMARY!$D$1)</f>
        <v/>
      </c>
      <c r="P23" s="147"/>
      <c r="Q23" s="27" t="str">
        <f t="shared" si="4"/>
        <v/>
      </c>
      <c r="R23" s="173" t="str">
        <f t="shared" si="5"/>
        <v/>
      </c>
      <c r="S23" s="33" t="str">
        <f t="shared" si="9"/>
        <v/>
      </c>
      <c r="T23" s="147"/>
      <c r="U23" s="19" t="str">
        <f t="shared" si="6"/>
        <v/>
      </c>
      <c r="V23" s="184" t="str">
        <f t="shared" si="7"/>
        <v/>
      </c>
      <c r="W23" s="113"/>
      <c r="X23" s="191"/>
      <c r="Y23" s="30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</row>
    <row r="24" spans="1:75" ht="19">
      <c r="A24" s="14">
        <v>21</v>
      </c>
      <c r="B24" s="138"/>
      <c r="C24" s="109"/>
      <c r="D24" s="41"/>
      <c r="E24" s="110"/>
      <c r="F24" s="147"/>
      <c r="G24" s="154"/>
      <c r="H24" s="147"/>
      <c r="I24" s="130" t="str">
        <f t="shared" si="8"/>
        <v/>
      </c>
      <c r="J24" s="160" t="str">
        <f t="shared" si="10"/>
        <v/>
      </c>
      <c r="K24" s="160">
        <f t="shared" si="1"/>
        <v>0</v>
      </c>
      <c r="L24" s="162"/>
      <c r="M24" s="27" t="str">
        <f t="shared" si="2"/>
        <v/>
      </c>
      <c r="N24" s="173" t="str">
        <f t="shared" si="3"/>
        <v/>
      </c>
      <c r="O24" s="18" t="str">
        <f>IF(N24="","",N24/SUMMARY!$D$1)</f>
        <v/>
      </c>
      <c r="P24" s="147"/>
      <c r="Q24" s="27" t="str">
        <f t="shared" si="4"/>
        <v/>
      </c>
      <c r="R24" s="173" t="str">
        <f t="shared" si="5"/>
        <v/>
      </c>
      <c r="S24" s="33" t="str">
        <f t="shared" si="9"/>
        <v/>
      </c>
      <c r="T24" s="147"/>
      <c r="U24" s="19" t="str">
        <f t="shared" si="6"/>
        <v/>
      </c>
      <c r="V24" s="184" t="str">
        <f t="shared" si="7"/>
        <v/>
      </c>
      <c r="W24" s="113"/>
      <c r="X24" s="191"/>
      <c r="Y24" s="30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</row>
    <row r="25" spans="1:75" ht="19">
      <c r="A25" s="14">
        <v>22</v>
      </c>
      <c r="B25" s="138"/>
      <c r="C25" s="109"/>
      <c r="D25" s="41"/>
      <c r="E25" s="110"/>
      <c r="F25" s="147"/>
      <c r="G25" s="154"/>
      <c r="H25" s="147"/>
      <c r="I25" s="130" t="str">
        <f t="shared" si="8"/>
        <v/>
      </c>
      <c r="J25" s="160" t="str">
        <f t="shared" si="10"/>
        <v/>
      </c>
      <c r="K25" s="160">
        <f t="shared" si="1"/>
        <v>0</v>
      </c>
      <c r="L25" s="162"/>
      <c r="M25" s="27" t="str">
        <f t="shared" si="2"/>
        <v/>
      </c>
      <c r="N25" s="173" t="str">
        <f t="shared" si="3"/>
        <v/>
      </c>
      <c r="O25" s="18" t="str">
        <f>IF(N25="","",N25/SUMMARY!$D$1)</f>
        <v/>
      </c>
      <c r="P25" s="147"/>
      <c r="Q25" s="27" t="str">
        <f t="shared" si="4"/>
        <v/>
      </c>
      <c r="R25" s="173" t="str">
        <f t="shared" si="5"/>
        <v/>
      </c>
      <c r="S25" s="33" t="str">
        <f t="shared" si="9"/>
        <v/>
      </c>
      <c r="T25" s="147"/>
      <c r="U25" s="19" t="str">
        <f t="shared" si="6"/>
        <v/>
      </c>
      <c r="V25" s="184" t="str">
        <f t="shared" si="7"/>
        <v/>
      </c>
      <c r="W25" s="113"/>
      <c r="X25" s="191"/>
      <c r="Y25" s="30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</row>
    <row r="26" spans="1:75" ht="19">
      <c r="A26" s="14">
        <v>23</v>
      </c>
      <c r="B26" s="138"/>
      <c r="C26" s="109"/>
      <c r="D26" s="41"/>
      <c r="E26" s="110"/>
      <c r="F26" s="147"/>
      <c r="G26" s="154"/>
      <c r="H26" s="147"/>
      <c r="I26" s="130" t="str">
        <f t="shared" si="8"/>
        <v/>
      </c>
      <c r="J26" s="160" t="str">
        <f t="shared" si="10"/>
        <v/>
      </c>
      <c r="K26" s="160">
        <f t="shared" si="1"/>
        <v>0</v>
      </c>
      <c r="L26" s="162"/>
      <c r="M26" s="27" t="str">
        <f t="shared" si="2"/>
        <v/>
      </c>
      <c r="N26" s="173" t="str">
        <f t="shared" si="3"/>
        <v/>
      </c>
      <c r="O26" s="18" t="str">
        <f>IF(N26="","",N26/SUMMARY!$D$1)</f>
        <v/>
      </c>
      <c r="P26" s="147"/>
      <c r="Q26" s="27" t="str">
        <f t="shared" si="4"/>
        <v/>
      </c>
      <c r="R26" s="173" t="str">
        <f t="shared" si="5"/>
        <v/>
      </c>
      <c r="S26" s="33" t="str">
        <f t="shared" si="9"/>
        <v/>
      </c>
      <c r="T26" s="147"/>
      <c r="U26" s="19" t="str">
        <f t="shared" si="6"/>
        <v/>
      </c>
      <c r="V26" s="184" t="str">
        <f t="shared" si="7"/>
        <v/>
      </c>
      <c r="W26" s="113"/>
      <c r="X26" s="191"/>
      <c r="Y26" s="30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</row>
    <row r="27" spans="1:75" ht="19">
      <c r="A27" s="14">
        <v>24</v>
      </c>
      <c r="B27" s="138"/>
      <c r="C27" s="109"/>
      <c r="D27" s="41"/>
      <c r="E27" s="110"/>
      <c r="F27" s="147"/>
      <c r="G27" s="154"/>
      <c r="H27" s="147"/>
      <c r="I27" s="130" t="str">
        <f t="shared" si="8"/>
        <v/>
      </c>
      <c r="J27" s="160" t="str">
        <f t="shared" si="10"/>
        <v/>
      </c>
      <c r="K27" s="160">
        <f t="shared" si="1"/>
        <v>0</v>
      </c>
      <c r="L27" s="162"/>
      <c r="M27" s="27" t="str">
        <f t="shared" si="2"/>
        <v/>
      </c>
      <c r="N27" s="173" t="str">
        <f t="shared" si="3"/>
        <v/>
      </c>
      <c r="O27" s="18" t="str">
        <f>IF(N27="","",N27/SUMMARY!$D$1)</f>
        <v/>
      </c>
      <c r="P27" s="147"/>
      <c r="Q27" s="27" t="str">
        <f t="shared" si="4"/>
        <v/>
      </c>
      <c r="R27" s="173" t="str">
        <f t="shared" si="5"/>
        <v/>
      </c>
      <c r="S27" s="33" t="str">
        <f t="shared" si="9"/>
        <v/>
      </c>
      <c r="T27" s="147"/>
      <c r="U27" s="19" t="str">
        <f t="shared" si="6"/>
        <v/>
      </c>
      <c r="V27" s="184" t="str">
        <f t="shared" si="7"/>
        <v/>
      </c>
      <c r="W27" s="113"/>
      <c r="X27" s="191"/>
      <c r="Y27" s="30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</row>
    <row r="28" spans="1:75" ht="19">
      <c r="A28" s="14">
        <v>25</v>
      </c>
      <c r="B28" s="138"/>
      <c r="C28" s="109"/>
      <c r="D28" s="41"/>
      <c r="E28" s="110"/>
      <c r="F28" s="147"/>
      <c r="G28" s="154"/>
      <c r="H28" s="147"/>
      <c r="I28" s="130" t="str">
        <f t="shared" si="8"/>
        <v/>
      </c>
      <c r="J28" s="160" t="str">
        <f t="shared" si="10"/>
        <v/>
      </c>
      <c r="K28" s="160">
        <f t="shared" si="1"/>
        <v>0</v>
      </c>
      <c r="L28" s="162"/>
      <c r="M28" s="27" t="str">
        <f t="shared" si="2"/>
        <v/>
      </c>
      <c r="N28" s="173" t="str">
        <f t="shared" si="3"/>
        <v/>
      </c>
      <c r="O28" s="18" t="str">
        <f>IF(N28="","",N28/SUMMARY!$D$1)</f>
        <v/>
      </c>
      <c r="P28" s="147"/>
      <c r="Q28" s="27" t="str">
        <f t="shared" si="4"/>
        <v/>
      </c>
      <c r="R28" s="173" t="str">
        <f t="shared" si="5"/>
        <v/>
      </c>
      <c r="S28" s="33" t="str">
        <f t="shared" si="9"/>
        <v/>
      </c>
      <c r="T28" s="147"/>
      <c r="U28" s="19" t="str">
        <f t="shared" si="6"/>
        <v/>
      </c>
      <c r="V28" s="184" t="str">
        <f t="shared" si="7"/>
        <v/>
      </c>
      <c r="W28" s="113"/>
      <c r="X28" s="191"/>
      <c r="Y28" s="30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</row>
    <row r="29" spans="1:75" ht="19">
      <c r="A29" s="14">
        <v>26</v>
      </c>
      <c r="B29" s="138"/>
      <c r="C29" s="109"/>
      <c r="D29" s="41"/>
      <c r="E29" s="110"/>
      <c r="F29" s="147"/>
      <c r="G29" s="154"/>
      <c r="H29" s="147"/>
      <c r="I29" s="130" t="str">
        <f t="shared" si="8"/>
        <v/>
      </c>
      <c r="J29" s="160" t="str">
        <f t="shared" si="10"/>
        <v/>
      </c>
      <c r="K29" s="160">
        <f t="shared" si="1"/>
        <v>0</v>
      </c>
      <c r="L29" s="162"/>
      <c r="M29" s="27" t="str">
        <f t="shared" si="2"/>
        <v/>
      </c>
      <c r="N29" s="173" t="str">
        <f t="shared" si="3"/>
        <v/>
      </c>
      <c r="O29" s="18" t="str">
        <f>IF(N29="","",N29/SUMMARY!$D$1)</f>
        <v/>
      </c>
      <c r="P29" s="147"/>
      <c r="Q29" s="27" t="str">
        <f t="shared" si="4"/>
        <v/>
      </c>
      <c r="R29" s="173" t="str">
        <f t="shared" si="5"/>
        <v/>
      </c>
      <c r="S29" s="33" t="str">
        <f t="shared" si="9"/>
        <v/>
      </c>
      <c r="T29" s="147"/>
      <c r="U29" s="19" t="str">
        <f t="shared" si="6"/>
        <v/>
      </c>
      <c r="V29" s="184" t="str">
        <f t="shared" si="7"/>
        <v/>
      </c>
      <c r="W29" s="113"/>
      <c r="X29" s="191"/>
      <c r="Y29" s="30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</row>
    <row r="30" spans="1:75" ht="19">
      <c r="A30" s="14">
        <v>27</v>
      </c>
      <c r="B30" s="138"/>
      <c r="C30" s="109"/>
      <c r="D30" s="41"/>
      <c r="E30" s="110"/>
      <c r="F30" s="147"/>
      <c r="G30" s="154"/>
      <c r="H30" s="147"/>
      <c r="I30" s="130" t="str">
        <f t="shared" si="8"/>
        <v/>
      </c>
      <c r="J30" s="160" t="str">
        <f t="shared" si="10"/>
        <v/>
      </c>
      <c r="K30" s="160">
        <f t="shared" si="1"/>
        <v>0</v>
      </c>
      <c r="L30" s="162"/>
      <c r="M30" s="27" t="str">
        <f t="shared" si="2"/>
        <v/>
      </c>
      <c r="N30" s="173" t="str">
        <f t="shared" si="3"/>
        <v/>
      </c>
      <c r="O30" s="18" t="str">
        <f>IF(N30="","",N30/SUMMARY!$D$1)</f>
        <v/>
      </c>
      <c r="P30" s="147"/>
      <c r="Q30" s="27" t="str">
        <f t="shared" si="4"/>
        <v/>
      </c>
      <c r="R30" s="173" t="str">
        <f t="shared" si="5"/>
        <v/>
      </c>
      <c r="S30" s="33" t="str">
        <f t="shared" si="9"/>
        <v/>
      </c>
      <c r="T30" s="147"/>
      <c r="U30" s="19" t="str">
        <f t="shared" si="6"/>
        <v/>
      </c>
      <c r="V30" s="184" t="str">
        <f t="shared" si="7"/>
        <v/>
      </c>
      <c r="W30" s="113"/>
      <c r="X30" s="191"/>
      <c r="Y30" s="30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</row>
    <row r="31" spans="1:75" ht="19">
      <c r="A31" s="14">
        <v>28</v>
      </c>
      <c r="B31" s="138"/>
      <c r="C31" s="109"/>
      <c r="D31" s="41"/>
      <c r="E31" s="110"/>
      <c r="F31" s="147"/>
      <c r="G31" s="154"/>
      <c r="H31" s="147"/>
      <c r="I31" s="130" t="str">
        <f t="shared" si="8"/>
        <v/>
      </c>
      <c r="J31" s="160" t="str">
        <f t="shared" si="10"/>
        <v/>
      </c>
      <c r="K31" s="160">
        <f t="shared" si="1"/>
        <v>0</v>
      </c>
      <c r="L31" s="162"/>
      <c r="M31" s="27" t="str">
        <f t="shared" si="2"/>
        <v/>
      </c>
      <c r="N31" s="173" t="str">
        <f t="shared" si="3"/>
        <v/>
      </c>
      <c r="O31" s="18" t="str">
        <f>IF(N31="","",N31/SUMMARY!$D$1)</f>
        <v/>
      </c>
      <c r="P31" s="147"/>
      <c r="Q31" s="27" t="str">
        <f t="shared" si="4"/>
        <v/>
      </c>
      <c r="R31" s="173" t="str">
        <f t="shared" si="5"/>
        <v/>
      </c>
      <c r="S31" s="33" t="str">
        <f t="shared" si="9"/>
        <v/>
      </c>
      <c r="T31" s="147"/>
      <c r="U31" s="19" t="str">
        <f t="shared" si="6"/>
        <v/>
      </c>
      <c r="V31" s="184" t="str">
        <f t="shared" si="7"/>
        <v/>
      </c>
      <c r="W31" s="113"/>
      <c r="X31" s="191"/>
      <c r="Y31" s="30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</row>
    <row r="32" spans="1:75" ht="19">
      <c r="A32" s="14">
        <v>29</v>
      </c>
      <c r="B32" s="138"/>
      <c r="C32" s="109"/>
      <c r="D32" s="41"/>
      <c r="E32" s="110"/>
      <c r="F32" s="147"/>
      <c r="G32" s="154"/>
      <c r="H32" s="147"/>
      <c r="I32" s="130" t="str">
        <f t="shared" si="8"/>
        <v/>
      </c>
      <c r="J32" s="160" t="str">
        <f t="shared" si="10"/>
        <v/>
      </c>
      <c r="K32" s="160">
        <f t="shared" si="1"/>
        <v>0</v>
      </c>
      <c r="L32" s="162"/>
      <c r="M32" s="27" t="str">
        <f t="shared" si="2"/>
        <v/>
      </c>
      <c r="N32" s="173" t="str">
        <f t="shared" si="3"/>
        <v/>
      </c>
      <c r="O32" s="18" t="str">
        <f>IF(N32="","",N32/SUMMARY!$D$1)</f>
        <v/>
      </c>
      <c r="P32" s="147"/>
      <c r="Q32" s="27" t="str">
        <f t="shared" si="4"/>
        <v/>
      </c>
      <c r="R32" s="173" t="str">
        <f t="shared" si="5"/>
        <v/>
      </c>
      <c r="S32" s="33" t="str">
        <f t="shared" si="9"/>
        <v/>
      </c>
      <c r="T32" s="147"/>
      <c r="U32" s="19" t="str">
        <f t="shared" si="6"/>
        <v/>
      </c>
      <c r="V32" s="184" t="str">
        <f t="shared" si="7"/>
        <v/>
      </c>
      <c r="W32" s="113"/>
      <c r="X32" s="191"/>
      <c r="Y32" s="30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</row>
    <row r="33" spans="1:75" ht="19">
      <c r="A33" s="14">
        <v>30</v>
      </c>
      <c r="B33" s="138"/>
      <c r="C33" s="109"/>
      <c r="D33" s="41"/>
      <c r="E33" s="110"/>
      <c r="F33" s="147"/>
      <c r="G33" s="154"/>
      <c r="H33" s="147"/>
      <c r="I33" s="130" t="str">
        <f t="shared" si="8"/>
        <v/>
      </c>
      <c r="J33" s="160" t="str">
        <f t="shared" si="10"/>
        <v/>
      </c>
      <c r="K33" s="160">
        <f t="shared" si="1"/>
        <v>0</v>
      </c>
      <c r="L33" s="162"/>
      <c r="M33" s="27" t="str">
        <f t="shared" si="2"/>
        <v/>
      </c>
      <c r="N33" s="173" t="str">
        <f t="shared" si="3"/>
        <v/>
      </c>
      <c r="O33" s="18" t="str">
        <f>IF(N33="","",N33/SUMMARY!$D$1)</f>
        <v/>
      </c>
      <c r="P33" s="147"/>
      <c r="Q33" s="27" t="str">
        <f t="shared" si="4"/>
        <v/>
      </c>
      <c r="R33" s="173" t="str">
        <f t="shared" si="5"/>
        <v/>
      </c>
      <c r="S33" s="33" t="str">
        <f t="shared" si="9"/>
        <v/>
      </c>
      <c r="T33" s="147"/>
      <c r="U33" s="19" t="str">
        <f t="shared" si="6"/>
        <v/>
      </c>
      <c r="V33" s="184" t="str">
        <f t="shared" si="7"/>
        <v/>
      </c>
      <c r="W33" s="113"/>
      <c r="X33" s="191"/>
      <c r="Y33" s="30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</row>
    <row r="34" spans="1:75" ht="19">
      <c r="A34" s="14">
        <v>31</v>
      </c>
      <c r="B34" s="138"/>
      <c r="C34" s="109"/>
      <c r="D34" s="41"/>
      <c r="E34" s="110"/>
      <c r="F34" s="147"/>
      <c r="G34" s="154"/>
      <c r="H34" s="147"/>
      <c r="I34" s="130" t="str">
        <f t="shared" si="8"/>
        <v/>
      </c>
      <c r="J34" s="160" t="str">
        <f t="shared" si="10"/>
        <v/>
      </c>
      <c r="K34" s="160">
        <f t="shared" si="1"/>
        <v>0</v>
      </c>
      <c r="L34" s="162"/>
      <c r="M34" s="27" t="str">
        <f t="shared" si="2"/>
        <v/>
      </c>
      <c r="N34" s="173" t="str">
        <f t="shared" si="3"/>
        <v/>
      </c>
      <c r="O34" s="18" t="str">
        <f>IF(N34="","",N34/SUMMARY!$D$1)</f>
        <v/>
      </c>
      <c r="P34" s="147"/>
      <c r="Q34" s="27" t="str">
        <f t="shared" si="4"/>
        <v/>
      </c>
      <c r="R34" s="173" t="str">
        <f t="shared" si="5"/>
        <v/>
      </c>
      <c r="S34" s="33" t="str">
        <f t="shared" si="9"/>
        <v/>
      </c>
      <c r="T34" s="147"/>
      <c r="U34" s="19" t="str">
        <f t="shared" si="6"/>
        <v/>
      </c>
      <c r="V34" s="184" t="str">
        <f t="shared" si="7"/>
        <v/>
      </c>
      <c r="W34" s="113"/>
      <c r="X34" s="191"/>
      <c r="Y34" s="30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</row>
    <row r="35" spans="1:75" ht="19">
      <c r="A35" s="14">
        <v>32</v>
      </c>
      <c r="B35" s="138"/>
      <c r="C35" s="109"/>
      <c r="D35" s="41"/>
      <c r="E35" s="110"/>
      <c r="F35" s="147"/>
      <c r="G35" s="154"/>
      <c r="H35" s="147"/>
      <c r="I35" s="130" t="str">
        <f t="shared" si="8"/>
        <v/>
      </c>
      <c r="J35" s="160" t="str">
        <f t="shared" si="10"/>
        <v/>
      </c>
      <c r="K35" s="160">
        <f t="shared" si="1"/>
        <v>0</v>
      </c>
      <c r="L35" s="162"/>
      <c r="M35" s="27" t="str">
        <f t="shared" si="2"/>
        <v/>
      </c>
      <c r="N35" s="173" t="str">
        <f t="shared" si="3"/>
        <v/>
      </c>
      <c r="O35" s="18" t="str">
        <f>IF(N35="","",N35/SUMMARY!$D$1)</f>
        <v/>
      </c>
      <c r="P35" s="147"/>
      <c r="Q35" s="27" t="str">
        <f t="shared" si="4"/>
        <v/>
      </c>
      <c r="R35" s="173" t="str">
        <f t="shared" si="5"/>
        <v/>
      </c>
      <c r="S35" s="33" t="str">
        <f t="shared" si="9"/>
        <v/>
      </c>
      <c r="T35" s="147"/>
      <c r="U35" s="19" t="str">
        <f t="shared" si="6"/>
        <v/>
      </c>
      <c r="V35" s="184" t="str">
        <f t="shared" si="7"/>
        <v/>
      </c>
      <c r="W35" s="113"/>
      <c r="X35" s="191"/>
      <c r="Y35" s="30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</row>
    <row r="36" spans="1:75" ht="19">
      <c r="A36" s="14">
        <v>33</v>
      </c>
      <c r="B36" s="138"/>
      <c r="C36" s="109"/>
      <c r="D36" s="41"/>
      <c r="E36" s="110"/>
      <c r="F36" s="147"/>
      <c r="G36" s="154"/>
      <c r="H36" s="147"/>
      <c r="I36" s="130" t="str">
        <f t="shared" si="8"/>
        <v/>
      </c>
      <c r="J36" s="160" t="str">
        <f t="shared" si="10"/>
        <v/>
      </c>
      <c r="K36" s="160">
        <f t="shared" si="1"/>
        <v>0</v>
      </c>
      <c r="L36" s="162"/>
      <c r="M36" s="27" t="str">
        <f t="shared" si="2"/>
        <v/>
      </c>
      <c r="N36" s="173" t="str">
        <f t="shared" si="3"/>
        <v/>
      </c>
      <c r="O36" s="18" t="str">
        <f>IF(N36="","",N36/SUMMARY!$D$1)</f>
        <v/>
      </c>
      <c r="P36" s="147"/>
      <c r="Q36" s="27" t="str">
        <f t="shared" si="4"/>
        <v/>
      </c>
      <c r="R36" s="173" t="str">
        <f t="shared" si="5"/>
        <v/>
      </c>
      <c r="S36" s="33" t="str">
        <f t="shared" si="9"/>
        <v/>
      </c>
      <c r="T36" s="147"/>
      <c r="U36" s="19" t="str">
        <f t="shared" si="6"/>
        <v/>
      </c>
      <c r="V36" s="184" t="str">
        <f t="shared" si="7"/>
        <v/>
      </c>
      <c r="W36" s="113"/>
      <c r="X36" s="191"/>
      <c r="Y36" s="30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</row>
    <row r="37" spans="1:75" ht="19">
      <c r="A37" s="14">
        <v>34</v>
      </c>
      <c r="B37" s="138"/>
      <c r="C37" s="109"/>
      <c r="D37" s="41"/>
      <c r="E37" s="110"/>
      <c r="F37" s="147"/>
      <c r="G37" s="154"/>
      <c r="H37" s="147"/>
      <c r="I37" s="130" t="str">
        <f t="shared" si="8"/>
        <v/>
      </c>
      <c r="J37" s="160" t="str">
        <f t="shared" si="10"/>
        <v/>
      </c>
      <c r="K37" s="160">
        <f t="shared" si="1"/>
        <v>0</v>
      </c>
      <c r="L37" s="162"/>
      <c r="M37" s="27" t="str">
        <f t="shared" si="2"/>
        <v/>
      </c>
      <c r="N37" s="173" t="str">
        <f t="shared" si="3"/>
        <v/>
      </c>
      <c r="O37" s="18" t="str">
        <f>IF(N37="","",N37/SUMMARY!$D$1)</f>
        <v/>
      </c>
      <c r="P37" s="147"/>
      <c r="Q37" s="27" t="str">
        <f t="shared" si="4"/>
        <v/>
      </c>
      <c r="R37" s="173" t="str">
        <f t="shared" si="5"/>
        <v/>
      </c>
      <c r="S37" s="33" t="str">
        <f t="shared" si="9"/>
        <v/>
      </c>
      <c r="T37" s="147"/>
      <c r="U37" s="19" t="str">
        <f t="shared" si="6"/>
        <v/>
      </c>
      <c r="V37" s="184" t="str">
        <f t="shared" si="7"/>
        <v/>
      </c>
      <c r="W37" s="113"/>
      <c r="X37" s="191"/>
      <c r="Y37" s="30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</row>
    <row r="38" spans="1:75" ht="19">
      <c r="A38" s="14">
        <v>35</v>
      </c>
      <c r="B38" s="138"/>
      <c r="C38" s="109"/>
      <c r="D38" s="41"/>
      <c r="E38" s="110"/>
      <c r="F38" s="147"/>
      <c r="G38" s="154"/>
      <c r="H38" s="147"/>
      <c r="I38" s="130" t="str">
        <f t="shared" si="8"/>
        <v/>
      </c>
      <c r="J38" s="160" t="str">
        <f t="shared" si="10"/>
        <v/>
      </c>
      <c r="K38" s="160">
        <f t="shared" si="1"/>
        <v>0</v>
      </c>
      <c r="L38" s="162"/>
      <c r="M38" s="27" t="str">
        <f t="shared" si="2"/>
        <v/>
      </c>
      <c r="N38" s="173" t="str">
        <f t="shared" si="3"/>
        <v/>
      </c>
      <c r="O38" s="18" t="str">
        <f>IF(N38="","",N38/SUMMARY!$D$1)</f>
        <v/>
      </c>
      <c r="P38" s="147"/>
      <c r="Q38" s="27" t="str">
        <f t="shared" si="4"/>
        <v/>
      </c>
      <c r="R38" s="173" t="str">
        <f t="shared" si="5"/>
        <v/>
      </c>
      <c r="S38" s="33" t="str">
        <f t="shared" si="9"/>
        <v/>
      </c>
      <c r="T38" s="147"/>
      <c r="U38" s="19" t="str">
        <f t="shared" si="6"/>
        <v/>
      </c>
      <c r="V38" s="184" t="str">
        <f t="shared" si="7"/>
        <v/>
      </c>
      <c r="W38" s="113"/>
      <c r="X38" s="191"/>
      <c r="Y38" s="30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</row>
    <row r="39" spans="1:75" ht="19">
      <c r="A39" s="14">
        <v>36</v>
      </c>
      <c r="B39" s="138"/>
      <c r="C39" s="109"/>
      <c r="D39" s="41"/>
      <c r="E39" s="110"/>
      <c r="F39" s="147"/>
      <c r="G39" s="154"/>
      <c r="H39" s="147"/>
      <c r="I39" s="130" t="str">
        <f t="shared" si="8"/>
        <v/>
      </c>
      <c r="J39" s="160" t="str">
        <f t="shared" si="10"/>
        <v/>
      </c>
      <c r="K39" s="160">
        <f t="shared" si="1"/>
        <v>0</v>
      </c>
      <c r="L39" s="162"/>
      <c r="M39" s="27" t="str">
        <f t="shared" si="2"/>
        <v/>
      </c>
      <c r="N39" s="173" t="str">
        <f t="shared" si="3"/>
        <v/>
      </c>
      <c r="O39" s="18" t="str">
        <f>IF(N39="","",N39/SUMMARY!$D$1)</f>
        <v/>
      </c>
      <c r="P39" s="147"/>
      <c r="Q39" s="27" t="str">
        <f t="shared" si="4"/>
        <v/>
      </c>
      <c r="R39" s="173" t="str">
        <f t="shared" si="5"/>
        <v/>
      </c>
      <c r="S39" s="33" t="str">
        <f t="shared" si="9"/>
        <v/>
      </c>
      <c r="T39" s="147"/>
      <c r="U39" s="19" t="str">
        <f t="shared" si="6"/>
        <v/>
      </c>
      <c r="V39" s="184" t="str">
        <f t="shared" si="7"/>
        <v/>
      </c>
      <c r="W39" s="113"/>
      <c r="X39" s="191"/>
      <c r="Y39" s="30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</row>
    <row r="40" spans="1:75" ht="19">
      <c r="A40" s="14">
        <v>37</v>
      </c>
      <c r="B40" s="138"/>
      <c r="C40" s="109"/>
      <c r="D40" s="41"/>
      <c r="E40" s="110"/>
      <c r="F40" s="147"/>
      <c r="G40" s="154"/>
      <c r="H40" s="147"/>
      <c r="I40" s="130" t="str">
        <f t="shared" si="8"/>
        <v/>
      </c>
      <c r="J40" s="160" t="str">
        <f t="shared" si="10"/>
        <v/>
      </c>
      <c r="K40" s="160">
        <f t="shared" si="1"/>
        <v>0</v>
      </c>
      <c r="L40" s="162"/>
      <c r="M40" s="27" t="str">
        <f t="shared" si="2"/>
        <v/>
      </c>
      <c r="N40" s="173" t="str">
        <f t="shared" si="3"/>
        <v/>
      </c>
      <c r="O40" s="18" t="str">
        <f>IF(N40="","",N40/SUMMARY!$D$1)</f>
        <v/>
      </c>
      <c r="P40" s="147"/>
      <c r="Q40" s="27" t="str">
        <f t="shared" si="4"/>
        <v/>
      </c>
      <c r="R40" s="173" t="str">
        <f t="shared" si="5"/>
        <v/>
      </c>
      <c r="S40" s="33" t="str">
        <f t="shared" si="9"/>
        <v/>
      </c>
      <c r="T40" s="147"/>
      <c r="U40" s="19" t="str">
        <f t="shared" si="6"/>
        <v/>
      </c>
      <c r="V40" s="184" t="str">
        <f t="shared" si="7"/>
        <v/>
      </c>
      <c r="W40" s="113"/>
      <c r="X40" s="191"/>
      <c r="Y40" s="30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</row>
    <row r="41" spans="1:75" ht="19">
      <c r="A41" s="14">
        <v>38</v>
      </c>
      <c r="B41" s="138"/>
      <c r="C41" s="109"/>
      <c r="D41" s="41"/>
      <c r="E41" s="110"/>
      <c r="F41" s="147"/>
      <c r="G41" s="154"/>
      <c r="H41" s="147"/>
      <c r="I41" s="130" t="str">
        <f t="shared" si="8"/>
        <v/>
      </c>
      <c r="J41" s="160" t="str">
        <f t="shared" si="10"/>
        <v/>
      </c>
      <c r="K41" s="160">
        <f t="shared" si="1"/>
        <v>0</v>
      </c>
      <c r="L41" s="162"/>
      <c r="M41" s="27" t="str">
        <f t="shared" si="2"/>
        <v/>
      </c>
      <c r="N41" s="173" t="str">
        <f t="shared" si="3"/>
        <v/>
      </c>
      <c r="O41" s="18" t="str">
        <f>IF(N41="","",N41/SUMMARY!$D$1)</f>
        <v/>
      </c>
      <c r="P41" s="147"/>
      <c r="Q41" s="27" t="str">
        <f t="shared" si="4"/>
        <v/>
      </c>
      <c r="R41" s="173" t="str">
        <f t="shared" si="5"/>
        <v/>
      </c>
      <c r="S41" s="33" t="str">
        <f t="shared" si="9"/>
        <v/>
      </c>
      <c r="T41" s="147"/>
      <c r="U41" s="19" t="str">
        <f t="shared" si="6"/>
        <v/>
      </c>
      <c r="V41" s="184" t="str">
        <f t="shared" si="7"/>
        <v/>
      </c>
      <c r="W41" s="113"/>
      <c r="X41" s="191"/>
      <c r="Y41" s="30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</row>
    <row r="42" spans="1:75" ht="19">
      <c r="A42" s="14">
        <v>39</v>
      </c>
      <c r="B42" s="138"/>
      <c r="C42" s="109"/>
      <c r="D42" s="41"/>
      <c r="E42" s="110"/>
      <c r="F42" s="147"/>
      <c r="G42" s="154"/>
      <c r="H42" s="147"/>
      <c r="I42" s="130" t="str">
        <f t="shared" si="8"/>
        <v/>
      </c>
      <c r="J42" s="160" t="str">
        <f t="shared" si="10"/>
        <v/>
      </c>
      <c r="K42" s="160">
        <f t="shared" si="1"/>
        <v>0</v>
      </c>
      <c r="L42" s="162"/>
      <c r="M42" s="27" t="str">
        <f t="shared" si="2"/>
        <v/>
      </c>
      <c r="N42" s="173" t="str">
        <f t="shared" si="3"/>
        <v/>
      </c>
      <c r="O42" s="18" t="str">
        <f>IF(N42="","",N42/SUMMARY!$D$1)</f>
        <v/>
      </c>
      <c r="P42" s="147"/>
      <c r="Q42" s="27" t="str">
        <f t="shared" si="4"/>
        <v/>
      </c>
      <c r="R42" s="173" t="str">
        <f t="shared" si="5"/>
        <v/>
      </c>
      <c r="S42" s="33" t="str">
        <f t="shared" si="9"/>
        <v/>
      </c>
      <c r="T42" s="147"/>
      <c r="U42" s="19" t="str">
        <f t="shared" si="6"/>
        <v/>
      </c>
      <c r="V42" s="184" t="str">
        <f t="shared" si="7"/>
        <v/>
      </c>
      <c r="W42" s="113"/>
      <c r="X42" s="191"/>
      <c r="Y42" s="30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</row>
    <row r="43" spans="1:75" ht="19">
      <c r="A43" s="14">
        <v>40</v>
      </c>
      <c r="B43" s="138"/>
      <c r="C43" s="109"/>
      <c r="D43" s="41"/>
      <c r="E43" s="110"/>
      <c r="F43" s="147"/>
      <c r="G43" s="154"/>
      <c r="H43" s="147"/>
      <c r="I43" s="130" t="str">
        <f t="shared" si="8"/>
        <v/>
      </c>
      <c r="J43" s="160" t="str">
        <f t="shared" si="10"/>
        <v/>
      </c>
      <c r="K43" s="160">
        <f t="shared" si="1"/>
        <v>0</v>
      </c>
      <c r="L43" s="162"/>
      <c r="M43" s="27" t="str">
        <f t="shared" si="2"/>
        <v/>
      </c>
      <c r="N43" s="173" t="str">
        <f t="shared" si="3"/>
        <v/>
      </c>
      <c r="O43" s="18" t="str">
        <f>IF(N43="","",N43/SUMMARY!$D$1)</f>
        <v/>
      </c>
      <c r="P43" s="147"/>
      <c r="Q43" s="27" t="str">
        <f t="shared" si="4"/>
        <v/>
      </c>
      <c r="R43" s="173" t="str">
        <f t="shared" si="5"/>
        <v/>
      </c>
      <c r="S43" s="33" t="str">
        <f t="shared" si="9"/>
        <v/>
      </c>
      <c r="T43" s="147"/>
      <c r="U43" s="19" t="str">
        <f t="shared" si="6"/>
        <v/>
      </c>
      <c r="V43" s="184" t="str">
        <f t="shared" si="7"/>
        <v/>
      </c>
      <c r="W43" s="113"/>
      <c r="X43" s="191"/>
      <c r="Y43" s="30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</row>
    <row r="44" spans="1:75" ht="19">
      <c r="A44" s="14">
        <v>41</v>
      </c>
      <c r="B44" s="138"/>
      <c r="C44" s="109"/>
      <c r="D44" s="41"/>
      <c r="E44" s="110"/>
      <c r="F44" s="147"/>
      <c r="G44" s="154"/>
      <c r="H44" s="147"/>
      <c r="I44" s="130" t="str">
        <f t="shared" si="8"/>
        <v/>
      </c>
      <c r="J44" s="160" t="str">
        <f t="shared" si="10"/>
        <v/>
      </c>
      <c r="K44" s="160">
        <f t="shared" si="1"/>
        <v>0</v>
      </c>
      <c r="L44" s="162"/>
      <c r="M44" s="27" t="str">
        <f t="shared" si="2"/>
        <v/>
      </c>
      <c r="N44" s="173" t="str">
        <f t="shared" si="3"/>
        <v/>
      </c>
      <c r="O44" s="18" t="str">
        <f>IF(N44="","",N44/SUMMARY!$D$1)</f>
        <v/>
      </c>
      <c r="P44" s="147"/>
      <c r="Q44" s="27" t="str">
        <f t="shared" si="4"/>
        <v/>
      </c>
      <c r="R44" s="173" t="str">
        <f t="shared" si="5"/>
        <v/>
      </c>
      <c r="S44" s="33" t="str">
        <f t="shared" si="9"/>
        <v/>
      </c>
      <c r="T44" s="147"/>
      <c r="U44" s="19" t="str">
        <f t="shared" si="6"/>
        <v/>
      </c>
      <c r="V44" s="184" t="str">
        <f t="shared" si="7"/>
        <v/>
      </c>
      <c r="W44" s="113"/>
      <c r="X44" s="191"/>
      <c r="Y44" s="30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</row>
    <row r="45" spans="1:75" ht="19">
      <c r="A45" s="14">
        <v>42</v>
      </c>
      <c r="B45" s="138"/>
      <c r="C45" s="109"/>
      <c r="D45" s="41"/>
      <c r="E45" s="110"/>
      <c r="F45" s="147"/>
      <c r="G45" s="154"/>
      <c r="H45" s="147"/>
      <c r="I45" s="130" t="str">
        <f t="shared" si="8"/>
        <v/>
      </c>
      <c r="J45" s="160" t="str">
        <f t="shared" si="10"/>
        <v/>
      </c>
      <c r="K45" s="160">
        <f t="shared" si="1"/>
        <v>0</v>
      </c>
      <c r="L45" s="162"/>
      <c r="M45" s="27" t="str">
        <f t="shared" si="2"/>
        <v/>
      </c>
      <c r="N45" s="173" t="str">
        <f t="shared" si="3"/>
        <v/>
      </c>
      <c r="O45" s="18" t="str">
        <f>IF(N45="","",N45/SUMMARY!$D$1)</f>
        <v/>
      </c>
      <c r="P45" s="147"/>
      <c r="Q45" s="27" t="str">
        <f t="shared" si="4"/>
        <v/>
      </c>
      <c r="R45" s="173" t="str">
        <f t="shared" si="5"/>
        <v/>
      </c>
      <c r="S45" s="33" t="str">
        <f t="shared" si="9"/>
        <v/>
      </c>
      <c r="T45" s="147"/>
      <c r="U45" s="19" t="str">
        <f t="shared" si="6"/>
        <v/>
      </c>
      <c r="V45" s="184" t="str">
        <f t="shared" si="7"/>
        <v/>
      </c>
      <c r="W45" s="113"/>
      <c r="X45" s="191"/>
      <c r="Y45" s="30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</row>
    <row r="46" spans="1:75" ht="19">
      <c r="A46" s="14">
        <v>43</v>
      </c>
      <c r="B46" s="138"/>
      <c r="C46" s="109"/>
      <c r="D46" s="41"/>
      <c r="E46" s="110"/>
      <c r="F46" s="147"/>
      <c r="G46" s="154"/>
      <c r="H46" s="147"/>
      <c r="I46" s="130" t="str">
        <f t="shared" si="8"/>
        <v/>
      </c>
      <c r="J46" s="160" t="str">
        <f t="shared" si="10"/>
        <v/>
      </c>
      <c r="K46" s="160">
        <f t="shared" si="1"/>
        <v>0</v>
      </c>
      <c r="L46" s="162"/>
      <c r="M46" s="27" t="str">
        <f t="shared" si="2"/>
        <v/>
      </c>
      <c r="N46" s="173" t="str">
        <f t="shared" si="3"/>
        <v/>
      </c>
      <c r="O46" s="18" t="str">
        <f>IF(N46="","",N46/SUMMARY!$D$1)</f>
        <v/>
      </c>
      <c r="P46" s="147"/>
      <c r="Q46" s="27" t="str">
        <f t="shared" si="4"/>
        <v/>
      </c>
      <c r="R46" s="173" t="str">
        <f t="shared" si="5"/>
        <v/>
      </c>
      <c r="S46" s="33" t="str">
        <f t="shared" si="9"/>
        <v/>
      </c>
      <c r="T46" s="147"/>
      <c r="U46" s="19" t="str">
        <f t="shared" si="6"/>
        <v/>
      </c>
      <c r="V46" s="184" t="str">
        <f t="shared" si="7"/>
        <v/>
      </c>
      <c r="W46" s="113"/>
      <c r="X46" s="191"/>
      <c r="Y46" s="30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</row>
    <row r="47" spans="1:75" ht="19">
      <c r="A47" s="14">
        <v>44</v>
      </c>
      <c r="B47" s="138"/>
      <c r="C47" s="109"/>
      <c r="D47" s="41"/>
      <c r="E47" s="110"/>
      <c r="F47" s="147"/>
      <c r="G47" s="154"/>
      <c r="H47" s="147"/>
      <c r="I47" s="130" t="str">
        <f t="shared" si="8"/>
        <v/>
      </c>
      <c r="J47" s="160" t="str">
        <f t="shared" si="10"/>
        <v/>
      </c>
      <c r="K47" s="160">
        <f t="shared" si="1"/>
        <v>0</v>
      </c>
      <c r="L47" s="162"/>
      <c r="M47" s="27" t="str">
        <f t="shared" si="2"/>
        <v/>
      </c>
      <c r="N47" s="173" t="str">
        <f t="shared" si="3"/>
        <v/>
      </c>
      <c r="O47" s="18" t="str">
        <f>IF(N47="","",N47/SUMMARY!$D$1)</f>
        <v/>
      </c>
      <c r="P47" s="147"/>
      <c r="Q47" s="27" t="str">
        <f t="shared" si="4"/>
        <v/>
      </c>
      <c r="R47" s="173" t="str">
        <f t="shared" si="5"/>
        <v/>
      </c>
      <c r="S47" s="33" t="str">
        <f t="shared" si="9"/>
        <v/>
      </c>
      <c r="T47" s="147"/>
      <c r="U47" s="19" t="str">
        <f t="shared" si="6"/>
        <v/>
      </c>
      <c r="V47" s="184" t="str">
        <f t="shared" si="7"/>
        <v/>
      </c>
      <c r="W47" s="113"/>
      <c r="X47" s="191"/>
      <c r="Y47" s="30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</row>
    <row r="48" spans="1:75" ht="19">
      <c r="A48" s="14">
        <v>45</v>
      </c>
      <c r="B48" s="138"/>
      <c r="C48" s="109"/>
      <c r="D48" s="41"/>
      <c r="E48" s="110"/>
      <c r="F48" s="147"/>
      <c r="G48" s="154"/>
      <c r="H48" s="147"/>
      <c r="I48" s="130" t="str">
        <f t="shared" si="8"/>
        <v/>
      </c>
      <c r="J48" s="160" t="str">
        <f t="shared" si="10"/>
        <v/>
      </c>
      <c r="K48" s="160">
        <f t="shared" si="1"/>
        <v>0</v>
      </c>
      <c r="L48" s="162"/>
      <c r="M48" s="27" t="str">
        <f t="shared" si="2"/>
        <v/>
      </c>
      <c r="N48" s="173" t="str">
        <f t="shared" si="3"/>
        <v/>
      </c>
      <c r="O48" s="18" t="str">
        <f>IF(N48="","",N48/SUMMARY!$D$1)</f>
        <v/>
      </c>
      <c r="P48" s="147"/>
      <c r="Q48" s="27" t="str">
        <f t="shared" si="4"/>
        <v/>
      </c>
      <c r="R48" s="173" t="str">
        <f t="shared" si="5"/>
        <v/>
      </c>
      <c r="S48" s="33" t="str">
        <f t="shared" si="9"/>
        <v/>
      </c>
      <c r="T48" s="147"/>
      <c r="U48" s="19" t="str">
        <f t="shared" si="6"/>
        <v/>
      </c>
      <c r="V48" s="184" t="str">
        <f t="shared" si="7"/>
        <v/>
      </c>
      <c r="W48" s="113"/>
      <c r="X48" s="191"/>
      <c r="Y48" s="30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</row>
    <row r="49" spans="1:75" ht="19">
      <c r="A49" s="14">
        <v>46</v>
      </c>
      <c r="B49" s="138"/>
      <c r="C49" s="109"/>
      <c r="D49" s="41"/>
      <c r="E49" s="110"/>
      <c r="F49" s="147"/>
      <c r="G49" s="154"/>
      <c r="H49" s="147"/>
      <c r="I49" s="130" t="str">
        <f t="shared" si="8"/>
        <v/>
      </c>
      <c r="J49" s="160" t="str">
        <f t="shared" si="10"/>
        <v/>
      </c>
      <c r="K49" s="160">
        <f t="shared" si="1"/>
        <v>0</v>
      </c>
      <c r="L49" s="162"/>
      <c r="M49" s="27" t="str">
        <f t="shared" si="2"/>
        <v/>
      </c>
      <c r="N49" s="173" t="str">
        <f t="shared" si="3"/>
        <v/>
      </c>
      <c r="O49" s="18" t="str">
        <f>IF(N49="","",N49/SUMMARY!$D$1)</f>
        <v/>
      </c>
      <c r="P49" s="147"/>
      <c r="Q49" s="27" t="str">
        <f t="shared" si="4"/>
        <v/>
      </c>
      <c r="R49" s="173" t="str">
        <f t="shared" si="5"/>
        <v/>
      </c>
      <c r="S49" s="33" t="str">
        <f t="shared" si="9"/>
        <v/>
      </c>
      <c r="T49" s="147"/>
      <c r="U49" s="19" t="str">
        <f t="shared" si="6"/>
        <v/>
      </c>
      <c r="V49" s="184" t="str">
        <f t="shared" si="7"/>
        <v/>
      </c>
      <c r="W49" s="113"/>
      <c r="X49" s="191"/>
      <c r="Y49" s="30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</row>
    <row r="50" spans="1:75" ht="19">
      <c r="A50" s="14">
        <v>47</v>
      </c>
      <c r="B50" s="138"/>
      <c r="C50" s="109"/>
      <c r="D50" s="41"/>
      <c r="E50" s="110"/>
      <c r="F50" s="147"/>
      <c r="G50" s="154"/>
      <c r="H50" s="147"/>
      <c r="I50" s="130" t="str">
        <f t="shared" si="8"/>
        <v/>
      </c>
      <c r="J50" s="160" t="str">
        <f t="shared" si="10"/>
        <v/>
      </c>
      <c r="K50" s="160">
        <f t="shared" si="1"/>
        <v>0</v>
      </c>
      <c r="L50" s="162"/>
      <c r="M50" s="27" t="str">
        <f t="shared" si="2"/>
        <v/>
      </c>
      <c r="N50" s="173" t="str">
        <f t="shared" si="3"/>
        <v/>
      </c>
      <c r="O50" s="18" t="str">
        <f>IF(N50="","",N50/SUMMARY!$D$1)</f>
        <v/>
      </c>
      <c r="P50" s="147"/>
      <c r="Q50" s="27" t="str">
        <f t="shared" si="4"/>
        <v/>
      </c>
      <c r="R50" s="173" t="str">
        <f t="shared" si="5"/>
        <v/>
      </c>
      <c r="S50" s="33" t="str">
        <f t="shared" si="9"/>
        <v/>
      </c>
      <c r="T50" s="147"/>
      <c r="U50" s="19" t="str">
        <f t="shared" si="6"/>
        <v/>
      </c>
      <c r="V50" s="184" t="str">
        <f t="shared" si="7"/>
        <v/>
      </c>
      <c r="W50" s="113"/>
      <c r="X50" s="191"/>
      <c r="Y50" s="30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</row>
    <row r="51" spans="1:75" ht="19">
      <c r="A51" s="14">
        <v>48</v>
      </c>
      <c r="B51" s="138"/>
      <c r="C51" s="109"/>
      <c r="D51" s="41"/>
      <c r="E51" s="110"/>
      <c r="F51" s="147"/>
      <c r="G51" s="154"/>
      <c r="H51" s="147"/>
      <c r="I51" s="130" t="str">
        <f t="shared" si="8"/>
        <v/>
      </c>
      <c r="J51" s="160" t="str">
        <f t="shared" si="10"/>
        <v/>
      </c>
      <c r="K51" s="160">
        <f t="shared" si="1"/>
        <v>0</v>
      </c>
      <c r="L51" s="162"/>
      <c r="M51" s="27" t="str">
        <f t="shared" si="2"/>
        <v/>
      </c>
      <c r="N51" s="173" t="str">
        <f t="shared" si="3"/>
        <v/>
      </c>
      <c r="O51" s="18" t="str">
        <f>IF(N51="","",N51/SUMMARY!$D$1)</f>
        <v/>
      </c>
      <c r="P51" s="147"/>
      <c r="Q51" s="27" t="str">
        <f t="shared" si="4"/>
        <v/>
      </c>
      <c r="R51" s="173" t="str">
        <f t="shared" si="5"/>
        <v/>
      </c>
      <c r="S51" s="33" t="str">
        <f t="shared" si="9"/>
        <v/>
      </c>
      <c r="T51" s="147"/>
      <c r="U51" s="19" t="str">
        <f t="shared" si="6"/>
        <v/>
      </c>
      <c r="V51" s="184" t="str">
        <f t="shared" si="7"/>
        <v/>
      </c>
      <c r="W51" s="113"/>
      <c r="X51" s="191"/>
      <c r="Y51" s="30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</row>
    <row r="52" spans="1:75" ht="19">
      <c r="A52" s="14">
        <v>49</v>
      </c>
      <c r="B52" s="138"/>
      <c r="C52" s="109"/>
      <c r="D52" s="41"/>
      <c r="E52" s="110"/>
      <c r="F52" s="147"/>
      <c r="G52" s="154"/>
      <c r="H52" s="147"/>
      <c r="I52" s="130" t="str">
        <f t="shared" si="8"/>
        <v/>
      </c>
      <c r="J52" s="160" t="str">
        <f t="shared" si="10"/>
        <v/>
      </c>
      <c r="K52" s="160">
        <f t="shared" si="1"/>
        <v>0</v>
      </c>
      <c r="L52" s="162"/>
      <c r="M52" s="27" t="str">
        <f t="shared" si="2"/>
        <v/>
      </c>
      <c r="N52" s="173" t="str">
        <f t="shared" si="3"/>
        <v/>
      </c>
      <c r="O52" s="18" t="str">
        <f>IF(N52="","",N52/SUMMARY!$D$1)</f>
        <v/>
      </c>
      <c r="P52" s="147"/>
      <c r="Q52" s="27" t="str">
        <f t="shared" si="4"/>
        <v/>
      </c>
      <c r="R52" s="173" t="str">
        <f t="shared" si="5"/>
        <v/>
      </c>
      <c r="S52" s="33" t="str">
        <f t="shared" si="9"/>
        <v/>
      </c>
      <c r="T52" s="147"/>
      <c r="U52" s="19" t="str">
        <f t="shared" si="6"/>
        <v/>
      </c>
      <c r="V52" s="184" t="str">
        <f t="shared" si="7"/>
        <v/>
      </c>
      <c r="W52" s="113"/>
      <c r="X52" s="191"/>
      <c r="Y52" s="30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</row>
    <row r="53" spans="1:75" ht="19">
      <c r="A53" s="14">
        <v>50</v>
      </c>
      <c r="B53" s="138"/>
      <c r="C53" s="109"/>
      <c r="D53" s="41"/>
      <c r="E53" s="110"/>
      <c r="F53" s="147"/>
      <c r="G53" s="154"/>
      <c r="H53" s="147"/>
      <c r="I53" s="130" t="str">
        <f t="shared" si="8"/>
        <v/>
      </c>
      <c r="J53" s="160" t="str">
        <f t="shared" si="10"/>
        <v/>
      </c>
      <c r="K53" s="160">
        <f t="shared" si="1"/>
        <v>0</v>
      </c>
      <c r="L53" s="162"/>
      <c r="M53" s="27" t="str">
        <f t="shared" si="2"/>
        <v/>
      </c>
      <c r="N53" s="173" t="str">
        <f t="shared" si="3"/>
        <v/>
      </c>
      <c r="O53" s="18" t="str">
        <f>IF(N53="","",N53/SUMMARY!$D$1)</f>
        <v/>
      </c>
      <c r="P53" s="147"/>
      <c r="Q53" s="27" t="str">
        <f t="shared" si="4"/>
        <v/>
      </c>
      <c r="R53" s="173" t="str">
        <f t="shared" si="5"/>
        <v/>
      </c>
      <c r="S53" s="33" t="str">
        <f t="shared" si="9"/>
        <v/>
      </c>
      <c r="T53" s="147"/>
      <c r="U53" s="19" t="str">
        <f t="shared" si="6"/>
        <v/>
      </c>
      <c r="V53" s="184" t="str">
        <f t="shared" si="7"/>
        <v/>
      </c>
      <c r="W53" s="113"/>
      <c r="X53" s="191"/>
      <c r="Y53" s="30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</row>
    <row r="54" spans="1:75" ht="19">
      <c r="A54" s="14">
        <v>51</v>
      </c>
      <c r="B54" s="138"/>
      <c r="C54" s="109"/>
      <c r="D54" s="41"/>
      <c r="E54" s="110"/>
      <c r="F54" s="147"/>
      <c r="G54" s="154"/>
      <c r="H54" s="147"/>
      <c r="I54" s="130" t="str">
        <f t="shared" si="8"/>
        <v/>
      </c>
      <c r="J54" s="160" t="str">
        <f t="shared" si="10"/>
        <v/>
      </c>
      <c r="K54" s="160">
        <f t="shared" si="1"/>
        <v>0</v>
      </c>
      <c r="L54" s="162"/>
      <c r="M54" s="27" t="str">
        <f t="shared" si="2"/>
        <v/>
      </c>
      <c r="N54" s="173" t="str">
        <f t="shared" si="3"/>
        <v/>
      </c>
      <c r="O54" s="18" t="str">
        <f>IF(N54="","",N54/SUMMARY!$D$1)</f>
        <v/>
      </c>
      <c r="P54" s="147"/>
      <c r="Q54" s="27" t="str">
        <f t="shared" si="4"/>
        <v/>
      </c>
      <c r="R54" s="173" t="str">
        <f t="shared" si="5"/>
        <v/>
      </c>
      <c r="S54" s="33" t="str">
        <f t="shared" si="9"/>
        <v/>
      </c>
      <c r="T54" s="147"/>
      <c r="U54" s="19" t="str">
        <f t="shared" si="6"/>
        <v/>
      </c>
      <c r="V54" s="184" t="str">
        <f t="shared" si="7"/>
        <v/>
      </c>
      <c r="W54" s="113"/>
      <c r="X54" s="191"/>
      <c r="Y54" s="30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</row>
    <row r="55" spans="1:75" ht="19">
      <c r="A55" s="14">
        <v>52</v>
      </c>
      <c r="B55" s="138"/>
      <c r="C55" s="109"/>
      <c r="D55" s="41"/>
      <c r="E55" s="110"/>
      <c r="F55" s="147"/>
      <c r="G55" s="154"/>
      <c r="H55" s="147"/>
      <c r="I55" s="130" t="str">
        <f t="shared" si="8"/>
        <v/>
      </c>
      <c r="J55" s="160" t="str">
        <f t="shared" si="10"/>
        <v/>
      </c>
      <c r="K55" s="160">
        <f t="shared" si="1"/>
        <v>0</v>
      </c>
      <c r="L55" s="162"/>
      <c r="M55" s="27" t="str">
        <f t="shared" si="2"/>
        <v/>
      </c>
      <c r="N55" s="173" t="str">
        <f t="shared" si="3"/>
        <v/>
      </c>
      <c r="O55" s="18" t="str">
        <f>IF(N55="","",N55/SUMMARY!$D$1)</f>
        <v/>
      </c>
      <c r="P55" s="147"/>
      <c r="Q55" s="27" t="str">
        <f t="shared" si="4"/>
        <v/>
      </c>
      <c r="R55" s="173" t="str">
        <f t="shared" si="5"/>
        <v/>
      </c>
      <c r="S55" s="33" t="str">
        <f t="shared" si="9"/>
        <v/>
      </c>
      <c r="T55" s="147"/>
      <c r="U55" s="19" t="str">
        <f t="shared" si="6"/>
        <v/>
      </c>
      <c r="V55" s="184" t="str">
        <f t="shared" si="7"/>
        <v/>
      </c>
      <c r="W55" s="113"/>
      <c r="X55" s="191"/>
      <c r="Y55" s="30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</row>
    <row r="56" spans="1:75" ht="19">
      <c r="A56" s="14">
        <v>53</v>
      </c>
      <c r="B56" s="138"/>
      <c r="C56" s="109"/>
      <c r="D56" s="41"/>
      <c r="E56" s="110"/>
      <c r="F56" s="147"/>
      <c r="G56" s="154"/>
      <c r="H56" s="147"/>
      <c r="I56" s="130" t="str">
        <f t="shared" si="8"/>
        <v/>
      </c>
      <c r="J56" s="160" t="str">
        <f t="shared" si="10"/>
        <v/>
      </c>
      <c r="K56" s="160">
        <f t="shared" si="1"/>
        <v>0</v>
      </c>
      <c r="L56" s="162"/>
      <c r="M56" s="27" t="str">
        <f t="shared" si="2"/>
        <v/>
      </c>
      <c r="N56" s="173" t="str">
        <f t="shared" si="3"/>
        <v/>
      </c>
      <c r="O56" s="18" t="str">
        <f>IF(N56="","",N56/SUMMARY!$D$1)</f>
        <v/>
      </c>
      <c r="P56" s="147"/>
      <c r="Q56" s="27" t="str">
        <f t="shared" si="4"/>
        <v/>
      </c>
      <c r="R56" s="173" t="str">
        <f t="shared" si="5"/>
        <v/>
      </c>
      <c r="S56" s="33" t="str">
        <f t="shared" si="9"/>
        <v/>
      </c>
      <c r="T56" s="147"/>
      <c r="U56" s="19" t="str">
        <f t="shared" si="6"/>
        <v/>
      </c>
      <c r="V56" s="184" t="str">
        <f t="shared" si="7"/>
        <v/>
      </c>
      <c r="W56" s="113"/>
      <c r="X56" s="191"/>
      <c r="Y56" s="30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</row>
    <row r="57" spans="1:75" ht="19">
      <c r="A57" s="14">
        <v>54</v>
      </c>
      <c r="B57" s="138"/>
      <c r="C57" s="109"/>
      <c r="D57" s="41"/>
      <c r="E57" s="110"/>
      <c r="F57" s="147"/>
      <c r="G57" s="154"/>
      <c r="H57" s="147"/>
      <c r="I57" s="130" t="str">
        <f t="shared" si="8"/>
        <v/>
      </c>
      <c r="J57" s="160" t="str">
        <f t="shared" si="10"/>
        <v/>
      </c>
      <c r="K57" s="160">
        <f t="shared" si="1"/>
        <v>0</v>
      </c>
      <c r="L57" s="162"/>
      <c r="M57" s="27" t="str">
        <f t="shared" si="2"/>
        <v/>
      </c>
      <c r="N57" s="173" t="str">
        <f t="shared" si="3"/>
        <v/>
      </c>
      <c r="O57" s="18" t="str">
        <f>IF(N57="","",N57/SUMMARY!$D$1)</f>
        <v/>
      </c>
      <c r="P57" s="147"/>
      <c r="Q57" s="27" t="str">
        <f t="shared" si="4"/>
        <v/>
      </c>
      <c r="R57" s="173" t="str">
        <f t="shared" si="5"/>
        <v/>
      </c>
      <c r="S57" s="33" t="str">
        <f t="shared" si="9"/>
        <v/>
      </c>
      <c r="T57" s="147"/>
      <c r="U57" s="19" t="str">
        <f t="shared" si="6"/>
        <v/>
      </c>
      <c r="V57" s="184" t="str">
        <f t="shared" si="7"/>
        <v/>
      </c>
      <c r="W57" s="113"/>
      <c r="X57" s="191"/>
      <c r="Y57" s="30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</row>
    <row r="58" spans="1:75" ht="19">
      <c r="A58" s="14">
        <v>55</v>
      </c>
      <c r="B58" s="138"/>
      <c r="C58" s="109"/>
      <c r="D58" s="41"/>
      <c r="E58" s="110"/>
      <c r="F58" s="147"/>
      <c r="G58" s="154"/>
      <c r="H58" s="147"/>
      <c r="I58" s="130" t="str">
        <f t="shared" si="8"/>
        <v/>
      </c>
      <c r="J58" s="160" t="str">
        <f t="shared" si="10"/>
        <v/>
      </c>
      <c r="K58" s="160">
        <f t="shared" si="1"/>
        <v>0</v>
      </c>
      <c r="L58" s="162"/>
      <c r="M58" s="27" t="str">
        <f t="shared" si="2"/>
        <v/>
      </c>
      <c r="N58" s="173" t="str">
        <f t="shared" si="3"/>
        <v/>
      </c>
      <c r="O58" s="18" t="str">
        <f>IF(N58="","",N58/SUMMARY!$D$1)</f>
        <v/>
      </c>
      <c r="P58" s="147"/>
      <c r="Q58" s="27" t="str">
        <f t="shared" si="4"/>
        <v/>
      </c>
      <c r="R58" s="173" t="str">
        <f t="shared" si="5"/>
        <v/>
      </c>
      <c r="S58" s="33" t="str">
        <f t="shared" si="9"/>
        <v/>
      </c>
      <c r="T58" s="147"/>
      <c r="U58" s="19" t="str">
        <f t="shared" si="6"/>
        <v/>
      </c>
      <c r="V58" s="184" t="str">
        <f t="shared" si="7"/>
        <v/>
      </c>
      <c r="W58" s="113"/>
      <c r="X58" s="191"/>
      <c r="Y58" s="30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</row>
    <row r="59" spans="1:75" ht="19">
      <c r="A59" s="14">
        <v>56</v>
      </c>
      <c r="B59" s="138"/>
      <c r="C59" s="109"/>
      <c r="D59" s="41"/>
      <c r="E59" s="110"/>
      <c r="F59" s="147"/>
      <c r="G59" s="154"/>
      <c r="H59" s="147"/>
      <c r="I59" s="130" t="str">
        <f t="shared" si="8"/>
        <v/>
      </c>
      <c r="J59" s="160" t="str">
        <f t="shared" si="10"/>
        <v/>
      </c>
      <c r="K59" s="160">
        <f t="shared" si="1"/>
        <v>0</v>
      </c>
      <c r="L59" s="162"/>
      <c r="M59" s="27" t="str">
        <f t="shared" si="2"/>
        <v/>
      </c>
      <c r="N59" s="173" t="str">
        <f t="shared" si="3"/>
        <v/>
      </c>
      <c r="O59" s="18" t="str">
        <f>IF(N59="","",N59/SUMMARY!$D$1)</f>
        <v/>
      </c>
      <c r="P59" s="147"/>
      <c r="Q59" s="27" t="str">
        <f t="shared" si="4"/>
        <v/>
      </c>
      <c r="R59" s="173" t="str">
        <f t="shared" si="5"/>
        <v/>
      </c>
      <c r="S59" s="33" t="str">
        <f t="shared" si="9"/>
        <v/>
      </c>
      <c r="T59" s="147"/>
      <c r="U59" s="19" t="str">
        <f t="shared" si="6"/>
        <v/>
      </c>
      <c r="V59" s="184" t="str">
        <f t="shared" si="7"/>
        <v/>
      </c>
      <c r="W59" s="113"/>
      <c r="X59" s="191"/>
      <c r="Y59" s="30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</row>
    <row r="60" spans="1:75" ht="19">
      <c r="A60" s="14">
        <v>57</v>
      </c>
      <c r="B60" s="138"/>
      <c r="C60" s="109"/>
      <c r="D60" s="41"/>
      <c r="E60" s="110"/>
      <c r="F60" s="147"/>
      <c r="G60" s="154"/>
      <c r="H60" s="147"/>
      <c r="I60" s="130" t="str">
        <f t="shared" si="8"/>
        <v/>
      </c>
      <c r="J60" s="160" t="str">
        <f t="shared" si="10"/>
        <v/>
      </c>
      <c r="K60" s="160">
        <f t="shared" si="1"/>
        <v>0</v>
      </c>
      <c r="L60" s="162"/>
      <c r="M60" s="27" t="str">
        <f t="shared" si="2"/>
        <v/>
      </c>
      <c r="N60" s="173" t="str">
        <f t="shared" si="3"/>
        <v/>
      </c>
      <c r="O60" s="18" t="str">
        <f>IF(N60="","",N60/SUMMARY!$D$1)</f>
        <v/>
      </c>
      <c r="P60" s="147"/>
      <c r="Q60" s="27" t="str">
        <f t="shared" si="4"/>
        <v/>
      </c>
      <c r="R60" s="173" t="str">
        <f t="shared" si="5"/>
        <v/>
      </c>
      <c r="S60" s="33" t="str">
        <f t="shared" si="9"/>
        <v/>
      </c>
      <c r="T60" s="147"/>
      <c r="U60" s="19" t="str">
        <f t="shared" si="6"/>
        <v/>
      </c>
      <c r="V60" s="184" t="str">
        <f t="shared" si="7"/>
        <v/>
      </c>
      <c r="W60" s="113"/>
      <c r="X60" s="191"/>
      <c r="Y60" s="30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</row>
    <row r="61" spans="1:75" ht="19">
      <c r="A61" s="14">
        <v>58</v>
      </c>
      <c r="B61" s="138"/>
      <c r="C61" s="109"/>
      <c r="D61" s="41"/>
      <c r="E61" s="110"/>
      <c r="F61" s="147"/>
      <c r="G61" s="154"/>
      <c r="H61" s="147"/>
      <c r="I61" s="130" t="str">
        <f t="shared" si="8"/>
        <v/>
      </c>
      <c r="J61" s="160" t="str">
        <f t="shared" si="10"/>
        <v/>
      </c>
      <c r="K61" s="160">
        <f t="shared" si="1"/>
        <v>0</v>
      </c>
      <c r="L61" s="162"/>
      <c r="M61" s="27" t="str">
        <f t="shared" si="2"/>
        <v/>
      </c>
      <c r="N61" s="173" t="str">
        <f t="shared" si="3"/>
        <v/>
      </c>
      <c r="O61" s="18" t="str">
        <f>IF(N61="","",N61/SUMMARY!$D$1)</f>
        <v/>
      </c>
      <c r="P61" s="147"/>
      <c r="Q61" s="27" t="str">
        <f t="shared" si="4"/>
        <v/>
      </c>
      <c r="R61" s="173" t="str">
        <f t="shared" si="5"/>
        <v/>
      </c>
      <c r="S61" s="33" t="str">
        <f t="shared" si="9"/>
        <v/>
      </c>
      <c r="T61" s="147"/>
      <c r="U61" s="19" t="str">
        <f t="shared" si="6"/>
        <v/>
      </c>
      <c r="V61" s="184" t="str">
        <f t="shared" si="7"/>
        <v/>
      </c>
      <c r="W61" s="113"/>
      <c r="X61" s="191"/>
      <c r="Y61" s="30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</row>
    <row r="62" spans="1:75" ht="19">
      <c r="A62" s="14">
        <v>59</v>
      </c>
      <c r="B62" s="138"/>
      <c r="C62" s="109"/>
      <c r="D62" s="41"/>
      <c r="E62" s="110"/>
      <c r="F62" s="147"/>
      <c r="G62" s="154"/>
      <c r="H62" s="147"/>
      <c r="I62" s="130" t="str">
        <f t="shared" si="8"/>
        <v/>
      </c>
      <c r="J62" s="160" t="str">
        <f t="shared" si="10"/>
        <v/>
      </c>
      <c r="K62" s="160">
        <f t="shared" si="1"/>
        <v>0</v>
      </c>
      <c r="L62" s="162"/>
      <c r="M62" s="27" t="str">
        <f t="shared" si="2"/>
        <v/>
      </c>
      <c r="N62" s="173" t="str">
        <f t="shared" si="3"/>
        <v/>
      </c>
      <c r="O62" s="18" t="str">
        <f>IF(N62="","",N62/SUMMARY!$D$1)</f>
        <v/>
      </c>
      <c r="P62" s="147"/>
      <c r="Q62" s="27" t="str">
        <f t="shared" si="4"/>
        <v/>
      </c>
      <c r="R62" s="173" t="str">
        <f t="shared" si="5"/>
        <v/>
      </c>
      <c r="S62" s="33" t="str">
        <f t="shared" si="9"/>
        <v/>
      </c>
      <c r="T62" s="147"/>
      <c r="U62" s="19" t="str">
        <f t="shared" si="6"/>
        <v/>
      </c>
      <c r="V62" s="184" t="str">
        <f t="shared" si="7"/>
        <v/>
      </c>
      <c r="W62" s="113"/>
      <c r="X62" s="191"/>
      <c r="Y62" s="30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</row>
    <row r="63" spans="1:75" ht="19">
      <c r="A63" s="14">
        <v>60</v>
      </c>
      <c r="B63" s="138"/>
      <c r="C63" s="109"/>
      <c r="D63" s="41"/>
      <c r="E63" s="110"/>
      <c r="F63" s="147"/>
      <c r="G63" s="154"/>
      <c r="H63" s="147"/>
      <c r="I63" s="130" t="str">
        <f t="shared" si="8"/>
        <v/>
      </c>
      <c r="J63" s="160" t="str">
        <f t="shared" si="10"/>
        <v/>
      </c>
      <c r="K63" s="160">
        <f t="shared" si="1"/>
        <v>0</v>
      </c>
      <c r="L63" s="162"/>
      <c r="M63" s="27" t="str">
        <f t="shared" si="2"/>
        <v/>
      </c>
      <c r="N63" s="173" t="str">
        <f t="shared" si="3"/>
        <v/>
      </c>
      <c r="O63" s="18" t="str">
        <f>IF(N63="","",N63/SUMMARY!$D$1)</f>
        <v/>
      </c>
      <c r="P63" s="147"/>
      <c r="Q63" s="27" t="str">
        <f t="shared" si="4"/>
        <v/>
      </c>
      <c r="R63" s="173" t="str">
        <f t="shared" si="5"/>
        <v/>
      </c>
      <c r="S63" s="33" t="str">
        <f t="shared" si="9"/>
        <v/>
      </c>
      <c r="T63" s="147"/>
      <c r="U63" s="19" t="str">
        <f t="shared" si="6"/>
        <v/>
      </c>
      <c r="V63" s="184" t="str">
        <f t="shared" si="7"/>
        <v/>
      </c>
      <c r="W63" s="113"/>
      <c r="X63" s="191"/>
      <c r="Y63" s="30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</row>
    <row r="64" spans="1:75" ht="19">
      <c r="A64" s="14">
        <v>61</v>
      </c>
      <c r="B64" s="138"/>
      <c r="C64" s="109"/>
      <c r="D64" s="41"/>
      <c r="E64" s="110"/>
      <c r="F64" s="147"/>
      <c r="G64" s="154"/>
      <c r="H64" s="147"/>
      <c r="I64" s="130" t="str">
        <f t="shared" si="8"/>
        <v/>
      </c>
      <c r="J64" s="160" t="str">
        <f t="shared" si="10"/>
        <v/>
      </c>
      <c r="K64" s="160">
        <f t="shared" si="1"/>
        <v>0</v>
      </c>
      <c r="L64" s="162"/>
      <c r="M64" s="27" t="str">
        <f t="shared" si="2"/>
        <v/>
      </c>
      <c r="N64" s="173" t="str">
        <f t="shared" si="3"/>
        <v/>
      </c>
      <c r="O64" s="18" t="str">
        <f>IF(N64="","",N64/SUMMARY!$D$1)</f>
        <v/>
      </c>
      <c r="P64" s="147"/>
      <c r="Q64" s="27" t="str">
        <f t="shared" si="4"/>
        <v/>
      </c>
      <c r="R64" s="173" t="str">
        <f t="shared" si="5"/>
        <v/>
      </c>
      <c r="S64" s="33" t="str">
        <f t="shared" si="9"/>
        <v/>
      </c>
      <c r="T64" s="147"/>
      <c r="U64" s="19" t="str">
        <f t="shared" si="6"/>
        <v/>
      </c>
      <c r="V64" s="184" t="str">
        <f t="shared" si="7"/>
        <v/>
      </c>
      <c r="W64" s="113"/>
      <c r="X64" s="191"/>
      <c r="Y64" s="30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</row>
    <row r="65" spans="1:75" ht="19">
      <c r="A65" s="14">
        <v>62</v>
      </c>
      <c r="B65" s="138"/>
      <c r="C65" s="109"/>
      <c r="D65" s="41"/>
      <c r="E65" s="110"/>
      <c r="F65" s="147"/>
      <c r="G65" s="154"/>
      <c r="H65" s="147"/>
      <c r="I65" s="130" t="str">
        <f t="shared" si="8"/>
        <v/>
      </c>
      <c r="J65" s="160" t="str">
        <f t="shared" si="10"/>
        <v/>
      </c>
      <c r="K65" s="160">
        <f t="shared" si="1"/>
        <v>0</v>
      </c>
      <c r="L65" s="162"/>
      <c r="M65" s="27" t="str">
        <f t="shared" si="2"/>
        <v/>
      </c>
      <c r="N65" s="173" t="str">
        <f t="shared" si="3"/>
        <v/>
      </c>
      <c r="O65" s="18" t="str">
        <f>IF(N65="","",N65/SUMMARY!$D$1)</f>
        <v/>
      </c>
      <c r="P65" s="147"/>
      <c r="Q65" s="27" t="str">
        <f t="shared" si="4"/>
        <v/>
      </c>
      <c r="R65" s="173" t="str">
        <f t="shared" si="5"/>
        <v/>
      </c>
      <c r="S65" s="33" t="str">
        <f t="shared" si="9"/>
        <v/>
      </c>
      <c r="T65" s="147"/>
      <c r="U65" s="19" t="str">
        <f t="shared" si="6"/>
        <v/>
      </c>
      <c r="V65" s="184" t="str">
        <f t="shared" si="7"/>
        <v/>
      </c>
      <c r="W65" s="113"/>
      <c r="X65" s="191"/>
      <c r="Y65" s="30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</row>
    <row r="66" spans="1:75" ht="19">
      <c r="A66" s="14">
        <v>63</v>
      </c>
      <c r="B66" s="138"/>
      <c r="C66" s="109"/>
      <c r="D66" s="41"/>
      <c r="E66" s="110"/>
      <c r="F66" s="147"/>
      <c r="G66" s="154"/>
      <c r="H66" s="147"/>
      <c r="I66" s="130" t="str">
        <f t="shared" si="8"/>
        <v/>
      </c>
      <c r="J66" s="160" t="str">
        <f t="shared" si="10"/>
        <v/>
      </c>
      <c r="K66" s="160">
        <f t="shared" si="1"/>
        <v>0</v>
      </c>
      <c r="L66" s="162"/>
      <c r="M66" s="27" t="str">
        <f t="shared" si="2"/>
        <v/>
      </c>
      <c r="N66" s="173" t="str">
        <f t="shared" si="3"/>
        <v/>
      </c>
      <c r="O66" s="18" t="str">
        <f>IF(N66="","",N66/SUMMARY!$D$1)</f>
        <v/>
      </c>
      <c r="P66" s="147"/>
      <c r="Q66" s="27" t="str">
        <f t="shared" si="4"/>
        <v/>
      </c>
      <c r="R66" s="173" t="str">
        <f t="shared" si="5"/>
        <v/>
      </c>
      <c r="S66" s="33" t="str">
        <f t="shared" si="9"/>
        <v/>
      </c>
      <c r="T66" s="147"/>
      <c r="U66" s="19" t="str">
        <f t="shared" si="6"/>
        <v/>
      </c>
      <c r="V66" s="184" t="str">
        <f t="shared" si="7"/>
        <v/>
      </c>
      <c r="W66" s="113"/>
      <c r="X66" s="191"/>
      <c r="Y66" s="30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</row>
    <row r="67" spans="1:75" ht="19">
      <c r="A67" s="14">
        <v>64</v>
      </c>
      <c r="B67" s="138"/>
      <c r="C67" s="109"/>
      <c r="D67" s="41"/>
      <c r="E67" s="110"/>
      <c r="F67" s="147"/>
      <c r="G67" s="154"/>
      <c r="H67" s="147"/>
      <c r="I67" s="130" t="str">
        <f t="shared" si="8"/>
        <v/>
      </c>
      <c r="J67" s="160" t="str">
        <f t="shared" si="10"/>
        <v/>
      </c>
      <c r="K67" s="160">
        <f t="shared" si="1"/>
        <v>0</v>
      </c>
      <c r="L67" s="162"/>
      <c r="M67" s="27" t="str">
        <f t="shared" si="2"/>
        <v/>
      </c>
      <c r="N67" s="173" t="str">
        <f t="shared" si="3"/>
        <v/>
      </c>
      <c r="O67" s="18" t="str">
        <f>IF(N67="","",N67/SUMMARY!$D$1)</f>
        <v/>
      </c>
      <c r="P67" s="147"/>
      <c r="Q67" s="27" t="str">
        <f t="shared" si="4"/>
        <v/>
      </c>
      <c r="R67" s="173" t="str">
        <f t="shared" si="5"/>
        <v/>
      </c>
      <c r="S67" s="33" t="str">
        <f t="shared" si="9"/>
        <v/>
      </c>
      <c r="T67" s="147"/>
      <c r="U67" s="19" t="str">
        <f t="shared" si="6"/>
        <v/>
      </c>
      <c r="V67" s="184" t="str">
        <f t="shared" si="7"/>
        <v/>
      </c>
      <c r="W67" s="113"/>
      <c r="X67" s="191"/>
      <c r="Y67" s="30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</row>
    <row r="68" spans="1:75" ht="19">
      <c r="A68" s="14">
        <v>65</v>
      </c>
      <c r="B68" s="138"/>
      <c r="C68" s="109"/>
      <c r="D68" s="41"/>
      <c r="E68" s="110"/>
      <c r="F68" s="147"/>
      <c r="G68" s="154"/>
      <c r="H68" s="147"/>
      <c r="I68" s="130" t="str">
        <f t="shared" si="8"/>
        <v/>
      </c>
      <c r="J68" s="160" t="str">
        <f t="shared" si="10"/>
        <v/>
      </c>
      <c r="K68" s="160">
        <f t="shared" si="1"/>
        <v>0</v>
      </c>
      <c r="L68" s="162"/>
      <c r="M68" s="27" t="str">
        <f t="shared" si="2"/>
        <v/>
      </c>
      <c r="N68" s="173" t="str">
        <f t="shared" si="3"/>
        <v/>
      </c>
      <c r="O68" s="18" t="str">
        <f>IF(N68="","",N68/SUMMARY!$D$1)</f>
        <v/>
      </c>
      <c r="P68" s="147"/>
      <c r="Q68" s="27" t="str">
        <f t="shared" si="4"/>
        <v/>
      </c>
      <c r="R68" s="173" t="str">
        <f t="shared" si="5"/>
        <v/>
      </c>
      <c r="S68" s="33" t="str">
        <f t="shared" si="9"/>
        <v/>
      </c>
      <c r="T68" s="147"/>
      <c r="U68" s="19" t="str">
        <f t="shared" si="6"/>
        <v/>
      </c>
      <c r="V68" s="184" t="str">
        <f t="shared" si="7"/>
        <v/>
      </c>
      <c r="W68" s="113"/>
      <c r="X68" s="191"/>
      <c r="Y68" s="30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</row>
    <row r="69" spans="1:75" ht="19">
      <c r="A69" s="14">
        <v>66</v>
      </c>
      <c r="B69" s="138"/>
      <c r="C69" s="109"/>
      <c r="D69" s="41"/>
      <c r="E69" s="110"/>
      <c r="F69" s="147"/>
      <c r="G69" s="154"/>
      <c r="H69" s="147"/>
      <c r="I69" s="130" t="str">
        <f t="shared" ref="I69:I132" si="11">IF(H69="","",IF(E69="SELL","-",(J69)/H69))</f>
        <v/>
      </c>
      <c r="J69" s="160" t="str">
        <f t="shared" si="10"/>
        <v/>
      </c>
      <c r="K69" s="160">
        <f t="shared" si="1"/>
        <v>0</v>
      </c>
      <c r="L69" s="162"/>
      <c r="M69" s="27" t="str">
        <f t="shared" si="2"/>
        <v/>
      </c>
      <c r="N69" s="173" t="str">
        <f t="shared" si="3"/>
        <v/>
      </c>
      <c r="O69" s="18" t="str">
        <f>IF(N69="","",N69/SUMMARY!$D$1)</f>
        <v/>
      </c>
      <c r="P69" s="147"/>
      <c r="Q69" s="27" t="str">
        <f t="shared" si="4"/>
        <v/>
      </c>
      <c r="R69" s="173" t="str">
        <f t="shared" si="5"/>
        <v/>
      </c>
      <c r="S69" s="33" t="str">
        <f t="shared" si="9"/>
        <v/>
      </c>
      <c r="T69" s="147"/>
      <c r="U69" s="19" t="str">
        <f t="shared" si="6"/>
        <v/>
      </c>
      <c r="V69" s="184" t="str">
        <f t="shared" si="7"/>
        <v/>
      </c>
      <c r="W69" s="113"/>
      <c r="X69" s="191"/>
      <c r="Y69" s="30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</row>
    <row r="70" spans="1:75" ht="19">
      <c r="A70" s="14">
        <v>67</v>
      </c>
      <c r="B70" s="138"/>
      <c r="C70" s="109"/>
      <c r="D70" s="41"/>
      <c r="E70" s="110"/>
      <c r="F70" s="147"/>
      <c r="G70" s="154"/>
      <c r="H70" s="147"/>
      <c r="I70" s="130" t="str">
        <f t="shared" si="11"/>
        <v/>
      </c>
      <c r="J70" s="160" t="str">
        <f t="shared" si="10"/>
        <v/>
      </c>
      <c r="K70" s="160">
        <f t="shared" si="1"/>
        <v>0</v>
      </c>
      <c r="L70" s="162"/>
      <c r="M70" s="27" t="str">
        <f t="shared" si="2"/>
        <v/>
      </c>
      <c r="N70" s="173" t="str">
        <f t="shared" si="3"/>
        <v/>
      </c>
      <c r="O70" s="18" t="str">
        <f>IF(N70="","",N70/SUMMARY!$D$1)</f>
        <v/>
      </c>
      <c r="P70" s="147"/>
      <c r="Q70" s="27" t="str">
        <f t="shared" si="4"/>
        <v/>
      </c>
      <c r="R70" s="173" t="str">
        <f t="shared" si="5"/>
        <v/>
      </c>
      <c r="S70" s="33" t="str">
        <f t="shared" si="9"/>
        <v/>
      </c>
      <c r="T70" s="147"/>
      <c r="U70" s="19" t="str">
        <f t="shared" si="6"/>
        <v/>
      </c>
      <c r="V70" s="184" t="str">
        <f t="shared" si="7"/>
        <v/>
      </c>
      <c r="W70" s="113"/>
      <c r="X70" s="191"/>
      <c r="Y70" s="30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</row>
    <row r="71" spans="1:75" ht="19">
      <c r="A71" s="14">
        <v>68</v>
      </c>
      <c r="B71" s="138"/>
      <c r="C71" s="109"/>
      <c r="D71" s="41"/>
      <c r="E71" s="110"/>
      <c r="F71" s="147"/>
      <c r="G71" s="154"/>
      <c r="H71" s="147"/>
      <c r="I71" s="130" t="str">
        <f t="shared" si="11"/>
        <v/>
      </c>
      <c r="J71" s="160" t="str">
        <f t="shared" ref="J71:J134" si="12">IF(F71="","",F71*G71)</f>
        <v/>
      </c>
      <c r="K71" s="160">
        <f t="shared" si="1"/>
        <v>0</v>
      </c>
      <c r="L71" s="162"/>
      <c r="M71" s="27" t="str">
        <f t="shared" si="2"/>
        <v/>
      </c>
      <c r="N71" s="173" t="str">
        <f t="shared" si="3"/>
        <v/>
      </c>
      <c r="O71" s="18" t="str">
        <f>IF(N71="","",N71/SUMMARY!$D$1)</f>
        <v/>
      </c>
      <c r="P71" s="147"/>
      <c r="Q71" s="27" t="str">
        <f t="shared" si="4"/>
        <v/>
      </c>
      <c r="R71" s="173" t="str">
        <f t="shared" si="5"/>
        <v/>
      </c>
      <c r="S71" s="33" t="str">
        <f t="shared" si="9"/>
        <v/>
      </c>
      <c r="T71" s="147"/>
      <c r="U71" s="19" t="str">
        <f t="shared" si="6"/>
        <v/>
      </c>
      <c r="V71" s="184" t="str">
        <f t="shared" si="7"/>
        <v/>
      </c>
      <c r="W71" s="113"/>
      <c r="X71" s="191"/>
      <c r="Y71" s="30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</row>
    <row r="72" spans="1:75" ht="19">
      <c r="A72" s="14">
        <v>69</v>
      </c>
      <c r="B72" s="138"/>
      <c r="C72" s="109"/>
      <c r="D72" s="41"/>
      <c r="E72" s="110"/>
      <c r="F72" s="147"/>
      <c r="G72" s="154"/>
      <c r="H72" s="147"/>
      <c r="I72" s="130" t="str">
        <f t="shared" si="11"/>
        <v/>
      </c>
      <c r="J72" s="160" t="str">
        <f t="shared" si="12"/>
        <v/>
      </c>
      <c r="K72" s="160">
        <f t="shared" si="1"/>
        <v>0</v>
      </c>
      <c r="L72" s="162"/>
      <c r="M72" s="27" t="str">
        <f t="shared" si="2"/>
        <v/>
      </c>
      <c r="N72" s="173" t="str">
        <f t="shared" si="3"/>
        <v/>
      </c>
      <c r="O72" s="18" t="str">
        <f>IF(N72="","",N72/SUMMARY!$D$1)</f>
        <v/>
      </c>
      <c r="P72" s="147"/>
      <c r="Q72" s="27" t="str">
        <f t="shared" si="4"/>
        <v/>
      </c>
      <c r="R72" s="173" t="str">
        <f t="shared" si="5"/>
        <v/>
      </c>
      <c r="S72" s="33" t="str">
        <f t="shared" si="9"/>
        <v/>
      </c>
      <c r="T72" s="147"/>
      <c r="U72" s="19" t="str">
        <f t="shared" si="6"/>
        <v/>
      </c>
      <c r="V72" s="184" t="str">
        <f t="shared" si="7"/>
        <v/>
      </c>
      <c r="W72" s="113"/>
      <c r="X72" s="191"/>
      <c r="Y72" s="30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</row>
    <row r="73" spans="1:75" ht="19">
      <c r="A73" s="14">
        <v>70</v>
      </c>
      <c r="B73" s="138"/>
      <c r="C73" s="109"/>
      <c r="D73" s="41"/>
      <c r="E73" s="110"/>
      <c r="F73" s="147"/>
      <c r="G73" s="154"/>
      <c r="H73" s="147"/>
      <c r="I73" s="130" t="str">
        <f t="shared" si="11"/>
        <v/>
      </c>
      <c r="J73" s="160" t="str">
        <f t="shared" si="12"/>
        <v/>
      </c>
      <c r="K73" s="160">
        <f t="shared" si="1"/>
        <v>0</v>
      </c>
      <c r="L73" s="162"/>
      <c r="M73" s="27" t="str">
        <f t="shared" si="2"/>
        <v/>
      </c>
      <c r="N73" s="173" t="str">
        <f t="shared" si="3"/>
        <v/>
      </c>
      <c r="O73" s="18" t="str">
        <f>IF(N73="","",N73/SUMMARY!$D$1)</f>
        <v/>
      </c>
      <c r="P73" s="147"/>
      <c r="Q73" s="27" t="str">
        <f t="shared" si="4"/>
        <v/>
      </c>
      <c r="R73" s="173" t="str">
        <f t="shared" si="5"/>
        <v/>
      </c>
      <c r="S73" s="33" t="str">
        <f t="shared" si="9"/>
        <v/>
      </c>
      <c r="T73" s="147"/>
      <c r="U73" s="19" t="str">
        <f t="shared" si="6"/>
        <v/>
      </c>
      <c r="V73" s="184" t="str">
        <f t="shared" si="7"/>
        <v/>
      </c>
      <c r="W73" s="113"/>
      <c r="X73" s="191"/>
      <c r="Y73" s="30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</row>
    <row r="74" spans="1:75" ht="19">
      <c r="A74" s="14">
        <v>71</v>
      </c>
      <c r="B74" s="138"/>
      <c r="C74" s="109"/>
      <c r="D74" s="41"/>
      <c r="E74" s="110"/>
      <c r="F74" s="147"/>
      <c r="G74" s="154"/>
      <c r="H74" s="147"/>
      <c r="I74" s="130" t="str">
        <f t="shared" si="11"/>
        <v/>
      </c>
      <c r="J74" s="160" t="str">
        <f t="shared" si="12"/>
        <v/>
      </c>
      <c r="K74" s="160">
        <f t="shared" si="1"/>
        <v>0</v>
      </c>
      <c r="L74" s="162"/>
      <c r="M74" s="27" t="str">
        <f t="shared" si="2"/>
        <v/>
      </c>
      <c r="N74" s="173" t="str">
        <f t="shared" si="3"/>
        <v/>
      </c>
      <c r="O74" s="18" t="str">
        <f>IF(N74="","",N74/SUMMARY!$D$1)</f>
        <v/>
      </c>
      <c r="P74" s="147"/>
      <c r="Q74" s="27" t="str">
        <f t="shared" si="4"/>
        <v/>
      </c>
      <c r="R74" s="173" t="str">
        <f t="shared" si="5"/>
        <v/>
      </c>
      <c r="S74" s="33" t="str">
        <f t="shared" si="9"/>
        <v/>
      </c>
      <c r="T74" s="147"/>
      <c r="U74" s="19" t="str">
        <f t="shared" si="6"/>
        <v/>
      </c>
      <c r="V74" s="184" t="str">
        <f t="shared" si="7"/>
        <v/>
      </c>
      <c r="W74" s="113"/>
      <c r="X74" s="191"/>
      <c r="Y74" s="30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</row>
    <row r="75" spans="1:75" ht="19">
      <c r="A75" s="14">
        <v>72</v>
      </c>
      <c r="B75" s="138"/>
      <c r="C75" s="109"/>
      <c r="D75" s="41"/>
      <c r="E75" s="110"/>
      <c r="F75" s="147"/>
      <c r="G75" s="154"/>
      <c r="H75" s="147"/>
      <c r="I75" s="130" t="str">
        <f t="shared" si="11"/>
        <v/>
      </c>
      <c r="J75" s="160" t="str">
        <f t="shared" si="12"/>
        <v/>
      </c>
      <c r="K75" s="160">
        <f t="shared" si="1"/>
        <v>0</v>
      </c>
      <c r="L75" s="162"/>
      <c r="M75" s="27" t="str">
        <f t="shared" si="2"/>
        <v/>
      </c>
      <c r="N75" s="173" t="str">
        <f t="shared" si="3"/>
        <v/>
      </c>
      <c r="O75" s="18" t="str">
        <f>IF(N75="","",N75/SUMMARY!$D$1)</f>
        <v/>
      </c>
      <c r="P75" s="147"/>
      <c r="Q75" s="27" t="str">
        <f t="shared" si="4"/>
        <v/>
      </c>
      <c r="R75" s="173" t="str">
        <f t="shared" si="5"/>
        <v/>
      </c>
      <c r="S75" s="33" t="str">
        <f t="shared" si="9"/>
        <v/>
      </c>
      <c r="T75" s="147"/>
      <c r="U75" s="19" t="str">
        <f t="shared" si="6"/>
        <v/>
      </c>
      <c r="V75" s="184" t="str">
        <f t="shared" si="7"/>
        <v/>
      </c>
      <c r="W75" s="113"/>
      <c r="X75" s="191"/>
      <c r="Y75" s="30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</row>
    <row r="76" spans="1:75" ht="19">
      <c r="A76" s="14">
        <v>73</v>
      </c>
      <c r="B76" s="138"/>
      <c r="C76" s="109"/>
      <c r="D76" s="41"/>
      <c r="E76" s="110"/>
      <c r="F76" s="147"/>
      <c r="G76" s="154"/>
      <c r="H76" s="147"/>
      <c r="I76" s="130" t="str">
        <f t="shared" si="11"/>
        <v/>
      </c>
      <c r="J76" s="160" t="str">
        <f t="shared" si="12"/>
        <v/>
      </c>
      <c r="K76" s="160">
        <f t="shared" si="1"/>
        <v>0</v>
      </c>
      <c r="L76" s="162"/>
      <c r="M76" s="27" t="str">
        <f t="shared" si="2"/>
        <v/>
      </c>
      <c r="N76" s="173" t="str">
        <f t="shared" si="3"/>
        <v/>
      </c>
      <c r="O76" s="18" t="str">
        <f>IF(N76="","",N76/SUMMARY!$D$1)</f>
        <v/>
      </c>
      <c r="P76" s="147"/>
      <c r="Q76" s="27" t="str">
        <f t="shared" si="4"/>
        <v/>
      </c>
      <c r="R76" s="173" t="str">
        <f t="shared" si="5"/>
        <v/>
      </c>
      <c r="S76" s="33" t="str">
        <f t="shared" si="9"/>
        <v/>
      </c>
      <c r="T76" s="147"/>
      <c r="U76" s="19" t="str">
        <f t="shared" si="6"/>
        <v/>
      </c>
      <c r="V76" s="184" t="str">
        <f t="shared" si="7"/>
        <v/>
      </c>
      <c r="W76" s="113"/>
      <c r="X76" s="191"/>
      <c r="Y76" s="30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</row>
    <row r="77" spans="1:75" ht="19">
      <c r="A77" s="14">
        <v>74</v>
      </c>
      <c r="B77" s="138"/>
      <c r="C77" s="109"/>
      <c r="D77" s="41"/>
      <c r="E77" s="110"/>
      <c r="F77" s="147"/>
      <c r="G77" s="154"/>
      <c r="H77" s="147"/>
      <c r="I77" s="130" t="str">
        <f t="shared" si="11"/>
        <v/>
      </c>
      <c r="J77" s="160" t="str">
        <f t="shared" si="12"/>
        <v/>
      </c>
      <c r="K77" s="160">
        <f t="shared" si="1"/>
        <v>0</v>
      </c>
      <c r="L77" s="162"/>
      <c r="M77" s="27" t="str">
        <f t="shared" si="2"/>
        <v/>
      </c>
      <c r="N77" s="173" t="str">
        <f t="shared" si="3"/>
        <v/>
      </c>
      <c r="O77" s="18" t="str">
        <f>IF(N77="","",N77/SUMMARY!$D$1)</f>
        <v/>
      </c>
      <c r="P77" s="147"/>
      <c r="Q77" s="27" t="str">
        <f t="shared" si="4"/>
        <v/>
      </c>
      <c r="R77" s="173" t="str">
        <f t="shared" si="5"/>
        <v/>
      </c>
      <c r="S77" s="33" t="str">
        <f t="shared" si="9"/>
        <v/>
      </c>
      <c r="T77" s="147"/>
      <c r="U77" s="19" t="str">
        <f t="shared" si="6"/>
        <v/>
      </c>
      <c r="V77" s="184" t="str">
        <f t="shared" si="7"/>
        <v/>
      </c>
      <c r="W77" s="113"/>
      <c r="X77" s="191"/>
      <c r="Y77" s="30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</row>
    <row r="78" spans="1:75" ht="19">
      <c r="A78" s="14">
        <v>75</v>
      </c>
      <c r="B78" s="138"/>
      <c r="C78" s="109"/>
      <c r="D78" s="41"/>
      <c r="E78" s="110"/>
      <c r="F78" s="147"/>
      <c r="G78" s="154"/>
      <c r="H78" s="147"/>
      <c r="I78" s="130" t="str">
        <f t="shared" si="11"/>
        <v/>
      </c>
      <c r="J78" s="160" t="str">
        <f t="shared" si="12"/>
        <v/>
      </c>
      <c r="K78" s="160">
        <f t="shared" si="1"/>
        <v>0</v>
      </c>
      <c r="L78" s="162"/>
      <c r="M78" s="27" t="str">
        <f t="shared" si="2"/>
        <v/>
      </c>
      <c r="N78" s="173" t="str">
        <f t="shared" si="3"/>
        <v/>
      </c>
      <c r="O78" s="18" t="str">
        <f>IF(N78="","",N78/SUMMARY!$D$1)</f>
        <v/>
      </c>
      <c r="P78" s="147"/>
      <c r="Q78" s="27" t="str">
        <f t="shared" si="4"/>
        <v/>
      </c>
      <c r="R78" s="173" t="str">
        <f t="shared" si="5"/>
        <v/>
      </c>
      <c r="S78" s="33" t="str">
        <f t="shared" si="9"/>
        <v/>
      </c>
      <c r="T78" s="147"/>
      <c r="U78" s="19" t="str">
        <f t="shared" si="6"/>
        <v/>
      </c>
      <c r="V78" s="184" t="str">
        <f t="shared" si="7"/>
        <v/>
      </c>
      <c r="W78" s="113"/>
      <c r="X78" s="191"/>
      <c r="Y78" s="30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</row>
    <row r="79" spans="1:75" ht="19">
      <c r="A79" s="14">
        <v>76</v>
      </c>
      <c r="B79" s="138"/>
      <c r="C79" s="109"/>
      <c r="D79" s="41"/>
      <c r="E79" s="110"/>
      <c r="F79" s="147"/>
      <c r="G79" s="154"/>
      <c r="H79" s="147"/>
      <c r="I79" s="130" t="str">
        <f t="shared" si="11"/>
        <v/>
      </c>
      <c r="J79" s="160" t="str">
        <f t="shared" si="12"/>
        <v/>
      </c>
      <c r="K79" s="160">
        <f t="shared" si="1"/>
        <v>0</v>
      </c>
      <c r="L79" s="162"/>
      <c r="M79" s="27" t="str">
        <f t="shared" si="2"/>
        <v/>
      </c>
      <c r="N79" s="173" t="str">
        <f t="shared" si="3"/>
        <v/>
      </c>
      <c r="O79" s="18" t="str">
        <f>IF(N79="","",N79/SUMMARY!$D$1)</f>
        <v/>
      </c>
      <c r="P79" s="147"/>
      <c r="Q79" s="27" t="str">
        <f t="shared" si="4"/>
        <v/>
      </c>
      <c r="R79" s="173" t="str">
        <f t="shared" si="5"/>
        <v/>
      </c>
      <c r="S79" s="33" t="str">
        <f t="shared" si="9"/>
        <v/>
      </c>
      <c r="T79" s="147"/>
      <c r="U79" s="19" t="str">
        <f t="shared" si="6"/>
        <v/>
      </c>
      <c r="V79" s="184" t="str">
        <f t="shared" si="7"/>
        <v/>
      </c>
      <c r="W79" s="113"/>
      <c r="X79" s="191"/>
      <c r="Y79" s="30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</row>
    <row r="80" spans="1:75" ht="19">
      <c r="A80" s="14">
        <v>77</v>
      </c>
      <c r="B80" s="138"/>
      <c r="C80" s="109"/>
      <c r="D80" s="41"/>
      <c r="E80" s="110"/>
      <c r="F80" s="147"/>
      <c r="G80" s="154"/>
      <c r="H80" s="147"/>
      <c r="I80" s="130" t="str">
        <f t="shared" si="11"/>
        <v/>
      </c>
      <c r="J80" s="160" t="str">
        <f t="shared" si="12"/>
        <v/>
      </c>
      <c r="K80" s="160">
        <f t="shared" si="1"/>
        <v>0</v>
      </c>
      <c r="L80" s="162"/>
      <c r="M80" s="27" t="str">
        <f t="shared" si="2"/>
        <v/>
      </c>
      <c r="N80" s="173" t="str">
        <f t="shared" si="3"/>
        <v/>
      </c>
      <c r="O80" s="18" t="str">
        <f>IF(N80="","",N80/SUMMARY!$D$1)</f>
        <v/>
      </c>
      <c r="P80" s="147"/>
      <c r="Q80" s="27" t="str">
        <f t="shared" si="4"/>
        <v/>
      </c>
      <c r="R80" s="173" t="str">
        <f t="shared" si="5"/>
        <v/>
      </c>
      <c r="S80" s="33" t="str">
        <f t="shared" si="9"/>
        <v/>
      </c>
      <c r="T80" s="147"/>
      <c r="U80" s="19" t="str">
        <f t="shared" si="6"/>
        <v/>
      </c>
      <c r="V80" s="184" t="str">
        <f t="shared" si="7"/>
        <v/>
      </c>
      <c r="W80" s="113"/>
      <c r="X80" s="191"/>
      <c r="Y80" s="30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</row>
    <row r="81" spans="1:75" ht="19">
      <c r="A81" s="14">
        <v>78</v>
      </c>
      <c r="B81" s="138"/>
      <c r="C81" s="109"/>
      <c r="D81" s="41"/>
      <c r="E81" s="110"/>
      <c r="F81" s="147"/>
      <c r="G81" s="154"/>
      <c r="H81" s="147"/>
      <c r="I81" s="130" t="str">
        <f t="shared" si="11"/>
        <v/>
      </c>
      <c r="J81" s="160" t="str">
        <f t="shared" si="12"/>
        <v/>
      </c>
      <c r="K81" s="160">
        <f t="shared" si="1"/>
        <v>0</v>
      </c>
      <c r="L81" s="162"/>
      <c r="M81" s="27" t="str">
        <f t="shared" si="2"/>
        <v/>
      </c>
      <c r="N81" s="173" t="str">
        <f t="shared" si="3"/>
        <v/>
      </c>
      <c r="O81" s="18" t="str">
        <f>IF(N81="","",N81/SUMMARY!$D$1)</f>
        <v/>
      </c>
      <c r="P81" s="147"/>
      <c r="Q81" s="27" t="str">
        <f t="shared" si="4"/>
        <v/>
      </c>
      <c r="R81" s="173" t="str">
        <f t="shared" si="5"/>
        <v/>
      </c>
      <c r="S81" s="33" t="str">
        <f t="shared" si="9"/>
        <v/>
      </c>
      <c r="T81" s="147"/>
      <c r="U81" s="19" t="str">
        <f t="shared" si="6"/>
        <v/>
      </c>
      <c r="V81" s="184" t="str">
        <f t="shared" si="7"/>
        <v/>
      </c>
      <c r="W81" s="113"/>
      <c r="X81" s="191"/>
      <c r="Y81" s="30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</row>
    <row r="82" spans="1:75" ht="19">
      <c r="A82" s="14">
        <v>79</v>
      </c>
      <c r="B82" s="138"/>
      <c r="C82" s="109"/>
      <c r="D82" s="41"/>
      <c r="E82" s="110"/>
      <c r="F82" s="147"/>
      <c r="G82" s="154"/>
      <c r="H82" s="147"/>
      <c r="I82" s="130" t="str">
        <f t="shared" si="11"/>
        <v/>
      </c>
      <c r="J82" s="160" t="str">
        <f t="shared" si="12"/>
        <v/>
      </c>
      <c r="K82" s="160">
        <f t="shared" si="1"/>
        <v>0</v>
      </c>
      <c r="L82" s="162"/>
      <c r="M82" s="27" t="str">
        <f t="shared" si="2"/>
        <v/>
      </c>
      <c r="N82" s="173" t="str">
        <f t="shared" si="3"/>
        <v/>
      </c>
      <c r="O82" s="18" t="str">
        <f>IF(N82="","",N82/SUMMARY!$D$1)</f>
        <v/>
      </c>
      <c r="P82" s="147"/>
      <c r="Q82" s="27" t="str">
        <f t="shared" si="4"/>
        <v/>
      </c>
      <c r="R82" s="173" t="str">
        <f t="shared" si="5"/>
        <v/>
      </c>
      <c r="S82" s="33" t="str">
        <f t="shared" si="9"/>
        <v/>
      </c>
      <c r="T82" s="147"/>
      <c r="U82" s="19" t="str">
        <f t="shared" si="6"/>
        <v/>
      </c>
      <c r="V82" s="184" t="str">
        <f t="shared" si="7"/>
        <v/>
      </c>
      <c r="W82" s="113"/>
      <c r="X82" s="191"/>
      <c r="Y82" s="30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</row>
    <row r="83" spans="1:75" ht="19">
      <c r="A83" s="14">
        <v>80</v>
      </c>
      <c r="B83" s="138"/>
      <c r="C83" s="109"/>
      <c r="D83" s="41"/>
      <c r="E83" s="110"/>
      <c r="F83" s="147"/>
      <c r="G83" s="154"/>
      <c r="H83" s="147"/>
      <c r="I83" s="130" t="str">
        <f t="shared" si="11"/>
        <v/>
      </c>
      <c r="J83" s="160" t="str">
        <f t="shared" si="12"/>
        <v/>
      </c>
      <c r="K83" s="160">
        <f t="shared" si="1"/>
        <v>0</v>
      </c>
      <c r="L83" s="162"/>
      <c r="M83" s="27" t="str">
        <f t="shared" si="2"/>
        <v/>
      </c>
      <c r="N83" s="173" t="str">
        <f t="shared" si="3"/>
        <v/>
      </c>
      <c r="O83" s="18" t="str">
        <f>IF(N83="","",N83/SUMMARY!$D$1)</f>
        <v/>
      </c>
      <c r="P83" s="147"/>
      <c r="Q83" s="27" t="str">
        <f t="shared" si="4"/>
        <v/>
      </c>
      <c r="R83" s="173" t="str">
        <f t="shared" si="5"/>
        <v/>
      </c>
      <c r="S83" s="33" t="str">
        <f t="shared" si="9"/>
        <v/>
      </c>
      <c r="T83" s="147"/>
      <c r="U83" s="19" t="str">
        <f t="shared" si="6"/>
        <v/>
      </c>
      <c r="V83" s="184" t="str">
        <f t="shared" si="7"/>
        <v/>
      </c>
      <c r="W83" s="113"/>
      <c r="X83" s="191"/>
      <c r="Y83" s="30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</row>
    <row r="84" spans="1:75" ht="19">
      <c r="A84" s="14">
        <v>81</v>
      </c>
      <c r="B84" s="138"/>
      <c r="C84" s="109"/>
      <c r="D84" s="41"/>
      <c r="E84" s="110"/>
      <c r="F84" s="147"/>
      <c r="G84" s="154"/>
      <c r="H84" s="147"/>
      <c r="I84" s="130" t="str">
        <f t="shared" si="11"/>
        <v/>
      </c>
      <c r="J84" s="160" t="str">
        <f t="shared" si="12"/>
        <v/>
      </c>
      <c r="K84" s="160">
        <f t="shared" si="1"/>
        <v>0</v>
      </c>
      <c r="L84" s="162"/>
      <c r="M84" s="27" t="str">
        <f t="shared" si="2"/>
        <v/>
      </c>
      <c r="N84" s="173" t="str">
        <f t="shared" si="3"/>
        <v/>
      </c>
      <c r="O84" s="18" t="str">
        <f>IF(N84="","",N84/SUMMARY!$D$1)</f>
        <v/>
      </c>
      <c r="P84" s="147"/>
      <c r="Q84" s="27" t="str">
        <f t="shared" si="4"/>
        <v/>
      </c>
      <c r="R84" s="173" t="str">
        <f t="shared" si="5"/>
        <v/>
      </c>
      <c r="S84" s="33" t="str">
        <f t="shared" si="9"/>
        <v/>
      </c>
      <c r="T84" s="147"/>
      <c r="U84" s="19" t="str">
        <f t="shared" si="6"/>
        <v/>
      </c>
      <c r="V84" s="184" t="str">
        <f t="shared" si="7"/>
        <v/>
      </c>
      <c r="W84" s="113"/>
      <c r="X84" s="191"/>
      <c r="Y84" s="30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</row>
    <row r="85" spans="1:75" ht="19">
      <c r="A85" s="14">
        <v>82</v>
      </c>
      <c r="B85" s="138"/>
      <c r="C85" s="109"/>
      <c r="D85" s="41"/>
      <c r="E85" s="110"/>
      <c r="F85" s="147"/>
      <c r="G85" s="154"/>
      <c r="H85" s="147"/>
      <c r="I85" s="130" t="str">
        <f t="shared" si="11"/>
        <v/>
      </c>
      <c r="J85" s="160" t="str">
        <f t="shared" si="12"/>
        <v/>
      </c>
      <c r="K85" s="160">
        <f t="shared" si="1"/>
        <v>0</v>
      </c>
      <c r="L85" s="162"/>
      <c r="M85" s="27" t="str">
        <f t="shared" si="2"/>
        <v/>
      </c>
      <c r="N85" s="173" t="str">
        <f t="shared" si="3"/>
        <v/>
      </c>
      <c r="O85" s="18" t="str">
        <f>IF(N85="","",N85/SUMMARY!$D$1)</f>
        <v/>
      </c>
      <c r="P85" s="147"/>
      <c r="Q85" s="27" t="str">
        <f t="shared" si="4"/>
        <v/>
      </c>
      <c r="R85" s="173" t="str">
        <f t="shared" si="5"/>
        <v/>
      </c>
      <c r="S85" s="33" t="str">
        <f t="shared" si="9"/>
        <v/>
      </c>
      <c r="T85" s="147"/>
      <c r="U85" s="19" t="str">
        <f t="shared" si="6"/>
        <v/>
      </c>
      <c r="V85" s="184" t="str">
        <f t="shared" si="7"/>
        <v/>
      </c>
      <c r="W85" s="113"/>
      <c r="X85" s="191"/>
      <c r="Y85" s="30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</row>
    <row r="86" spans="1:75" ht="19">
      <c r="A86" s="14">
        <v>83</v>
      </c>
      <c r="B86" s="138"/>
      <c r="C86" s="109"/>
      <c r="D86" s="41"/>
      <c r="E86" s="110"/>
      <c r="F86" s="147"/>
      <c r="G86" s="154"/>
      <c r="H86" s="147"/>
      <c r="I86" s="130" t="str">
        <f t="shared" si="11"/>
        <v/>
      </c>
      <c r="J86" s="160" t="str">
        <f t="shared" si="12"/>
        <v/>
      </c>
      <c r="K86" s="160">
        <f t="shared" si="1"/>
        <v>0</v>
      </c>
      <c r="L86" s="162"/>
      <c r="M86" s="27" t="str">
        <f t="shared" si="2"/>
        <v/>
      </c>
      <c r="N86" s="173" t="str">
        <f t="shared" si="3"/>
        <v/>
      </c>
      <c r="O86" s="18" t="str">
        <f>IF(N86="","",N86/SUMMARY!$D$1)</f>
        <v/>
      </c>
      <c r="P86" s="147"/>
      <c r="Q86" s="27" t="str">
        <f t="shared" si="4"/>
        <v/>
      </c>
      <c r="R86" s="173" t="str">
        <f t="shared" si="5"/>
        <v/>
      </c>
      <c r="S86" s="33" t="str">
        <f t="shared" si="9"/>
        <v/>
      </c>
      <c r="T86" s="147"/>
      <c r="U86" s="19" t="str">
        <f t="shared" si="6"/>
        <v/>
      </c>
      <c r="V86" s="184" t="str">
        <f t="shared" si="7"/>
        <v/>
      </c>
      <c r="W86" s="113"/>
      <c r="X86" s="191"/>
      <c r="Y86" s="30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</row>
    <row r="87" spans="1:75" ht="19">
      <c r="A87" s="14">
        <v>84</v>
      </c>
      <c r="B87" s="138"/>
      <c r="C87" s="109"/>
      <c r="D87" s="41"/>
      <c r="E87" s="110"/>
      <c r="F87" s="147"/>
      <c r="G87" s="154"/>
      <c r="H87" s="147"/>
      <c r="I87" s="130" t="str">
        <f t="shared" si="11"/>
        <v/>
      </c>
      <c r="J87" s="160" t="str">
        <f t="shared" si="12"/>
        <v/>
      </c>
      <c r="K87" s="160">
        <f t="shared" si="1"/>
        <v>0</v>
      </c>
      <c r="L87" s="162"/>
      <c r="M87" s="27" t="str">
        <f t="shared" si="2"/>
        <v/>
      </c>
      <c r="N87" s="173" t="str">
        <f t="shared" si="3"/>
        <v/>
      </c>
      <c r="O87" s="18" t="str">
        <f>IF(N87="","",N87/SUMMARY!$D$1)</f>
        <v/>
      </c>
      <c r="P87" s="147"/>
      <c r="Q87" s="27" t="str">
        <f t="shared" si="4"/>
        <v/>
      </c>
      <c r="R87" s="173" t="str">
        <f t="shared" si="5"/>
        <v/>
      </c>
      <c r="S87" s="33" t="str">
        <f t="shared" si="9"/>
        <v/>
      </c>
      <c r="T87" s="147"/>
      <c r="U87" s="19" t="str">
        <f t="shared" si="6"/>
        <v/>
      </c>
      <c r="V87" s="184" t="str">
        <f t="shared" si="7"/>
        <v/>
      </c>
      <c r="W87" s="113"/>
      <c r="X87" s="191"/>
      <c r="Y87" s="30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</row>
    <row r="88" spans="1:75" ht="19">
      <c r="A88" s="14">
        <v>85</v>
      </c>
      <c r="B88" s="138"/>
      <c r="C88" s="109"/>
      <c r="D88" s="41"/>
      <c r="E88" s="110"/>
      <c r="F88" s="147"/>
      <c r="G88" s="154"/>
      <c r="H88" s="147"/>
      <c r="I88" s="130" t="str">
        <f t="shared" si="11"/>
        <v/>
      </c>
      <c r="J88" s="160" t="str">
        <f t="shared" si="12"/>
        <v/>
      </c>
      <c r="K88" s="160">
        <f t="shared" si="1"/>
        <v>0</v>
      </c>
      <c r="L88" s="162"/>
      <c r="M88" s="27" t="str">
        <f t="shared" si="2"/>
        <v/>
      </c>
      <c r="N88" s="173" t="str">
        <f t="shared" si="3"/>
        <v/>
      </c>
      <c r="O88" s="18" t="str">
        <f>IF(N88="","",N88/SUMMARY!$D$1)</f>
        <v/>
      </c>
      <c r="P88" s="147"/>
      <c r="Q88" s="27" t="str">
        <f t="shared" si="4"/>
        <v/>
      </c>
      <c r="R88" s="173" t="str">
        <f t="shared" si="5"/>
        <v/>
      </c>
      <c r="S88" s="33" t="str">
        <f t="shared" si="9"/>
        <v/>
      </c>
      <c r="T88" s="147"/>
      <c r="U88" s="19" t="str">
        <f t="shared" si="6"/>
        <v/>
      </c>
      <c r="V88" s="184" t="str">
        <f t="shared" si="7"/>
        <v/>
      </c>
      <c r="W88" s="113"/>
      <c r="X88" s="191"/>
      <c r="Y88" s="30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</row>
    <row r="89" spans="1:75" ht="19">
      <c r="A89" s="14">
        <v>86</v>
      </c>
      <c r="B89" s="138"/>
      <c r="C89" s="109"/>
      <c r="D89" s="41"/>
      <c r="E89" s="110"/>
      <c r="F89" s="147"/>
      <c r="G89" s="154"/>
      <c r="H89" s="147"/>
      <c r="I89" s="130" t="str">
        <f t="shared" si="11"/>
        <v/>
      </c>
      <c r="J89" s="160" t="str">
        <f t="shared" si="12"/>
        <v/>
      </c>
      <c r="K89" s="160">
        <f t="shared" si="1"/>
        <v>0</v>
      </c>
      <c r="L89" s="162"/>
      <c r="M89" s="27" t="str">
        <f t="shared" si="2"/>
        <v/>
      </c>
      <c r="N89" s="173" t="str">
        <f t="shared" si="3"/>
        <v/>
      </c>
      <c r="O89" s="18" t="str">
        <f>IF(N89="","",N89/SUMMARY!$D$1)</f>
        <v/>
      </c>
      <c r="P89" s="147"/>
      <c r="Q89" s="27" t="str">
        <f t="shared" si="4"/>
        <v/>
      </c>
      <c r="R89" s="173" t="str">
        <f t="shared" si="5"/>
        <v/>
      </c>
      <c r="S89" s="33" t="str">
        <f t="shared" si="9"/>
        <v/>
      </c>
      <c r="T89" s="147"/>
      <c r="U89" s="19" t="str">
        <f t="shared" si="6"/>
        <v/>
      </c>
      <c r="V89" s="184" t="str">
        <f t="shared" si="7"/>
        <v/>
      </c>
      <c r="W89" s="113"/>
      <c r="X89" s="191"/>
      <c r="Y89" s="30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</row>
    <row r="90" spans="1:75" ht="19">
      <c r="A90" s="14">
        <v>87</v>
      </c>
      <c r="B90" s="138"/>
      <c r="C90" s="109"/>
      <c r="D90" s="41"/>
      <c r="E90" s="110"/>
      <c r="F90" s="147"/>
      <c r="G90" s="154"/>
      <c r="H90" s="147"/>
      <c r="I90" s="130" t="str">
        <f t="shared" si="11"/>
        <v/>
      </c>
      <c r="J90" s="160" t="str">
        <f t="shared" si="12"/>
        <v/>
      </c>
      <c r="K90" s="160">
        <f t="shared" si="1"/>
        <v>0</v>
      </c>
      <c r="L90" s="162"/>
      <c r="M90" s="27" t="str">
        <f t="shared" si="2"/>
        <v/>
      </c>
      <c r="N90" s="173" t="str">
        <f t="shared" si="3"/>
        <v/>
      </c>
      <c r="O90" s="18" t="str">
        <f>IF(N90="","",N90/SUMMARY!$D$1)</f>
        <v/>
      </c>
      <c r="P90" s="147"/>
      <c r="Q90" s="27" t="str">
        <f t="shared" si="4"/>
        <v/>
      </c>
      <c r="R90" s="173" t="str">
        <f t="shared" si="5"/>
        <v/>
      </c>
      <c r="S90" s="33" t="str">
        <f t="shared" si="9"/>
        <v/>
      </c>
      <c r="T90" s="147"/>
      <c r="U90" s="19" t="str">
        <f t="shared" si="6"/>
        <v/>
      </c>
      <c r="V90" s="184" t="str">
        <f t="shared" si="7"/>
        <v/>
      </c>
      <c r="W90" s="113"/>
      <c r="X90" s="191"/>
      <c r="Y90" s="30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</row>
    <row r="91" spans="1:75" ht="19">
      <c r="A91" s="14">
        <v>88</v>
      </c>
      <c r="B91" s="138"/>
      <c r="C91" s="109"/>
      <c r="D91" s="41"/>
      <c r="E91" s="110"/>
      <c r="F91" s="147"/>
      <c r="G91" s="154"/>
      <c r="H91" s="147"/>
      <c r="I91" s="130" t="str">
        <f t="shared" si="11"/>
        <v/>
      </c>
      <c r="J91" s="160" t="str">
        <f t="shared" si="12"/>
        <v/>
      </c>
      <c r="K91" s="160">
        <f t="shared" si="1"/>
        <v>0</v>
      </c>
      <c r="L91" s="162"/>
      <c r="M91" s="27" t="str">
        <f t="shared" si="2"/>
        <v/>
      </c>
      <c r="N91" s="173" t="str">
        <f t="shared" si="3"/>
        <v/>
      </c>
      <c r="O91" s="18" t="str">
        <f>IF(N91="","",N91/SUMMARY!$D$1)</f>
        <v/>
      </c>
      <c r="P91" s="147"/>
      <c r="Q91" s="27" t="str">
        <f t="shared" si="4"/>
        <v/>
      </c>
      <c r="R91" s="173" t="str">
        <f t="shared" si="5"/>
        <v/>
      </c>
      <c r="S91" s="33" t="str">
        <f t="shared" si="9"/>
        <v/>
      </c>
      <c r="T91" s="147"/>
      <c r="U91" s="19" t="str">
        <f t="shared" si="6"/>
        <v/>
      </c>
      <c r="V91" s="184" t="str">
        <f t="shared" si="7"/>
        <v/>
      </c>
      <c r="W91" s="113"/>
      <c r="X91" s="191"/>
      <c r="Y91" s="30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</row>
    <row r="92" spans="1:75" ht="19">
      <c r="A92" s="14">
        <v>89</v>
      </c>
      <c r="B92" s="138"/>
      <c r="C92" s="109"/>
      <c r="D92" s="41"/>
      <c r="E92" s="110"/>
      <c r="F92" s="147"/>
      <c r="G92" s="154"/>
      <c r="H92" s="147"/>
      <c r="I92" s="130" t="str">
        <f t="shared" si="11"/>
        <v/>
      </c>
      <c r="J92" s="160" t="str">
        <f t="shared" si="12"/>
        <v/>
      </c>
      <c r="K92" s="160">
        <f t="shared" si="1"/>
        <v>0</v>
      </c>
      <c r="L92" s="162"/>
      <c r="M92" s="27" t="str">
        <f t="shared" si="2"/>
        <v/>
      </c>
      <c r="N92" s="173" t="str">
        <f t="shared" si="3"/>
        <v/>
      </c>
      <c r="O92" s="18" t="str">
        <f>IF(N92="","",N92/SUMMARY!$D$1)</f>
        <v/>
      </c>
      <c r="P92" s="147"/>
      <c r="Q92" s="27" t="str">
        <f t="shared" si="4"/>
        <v/>
      </c>
      <c r="R92" s="173" t="str">
        <f t="shared" si="5"/>
        <v/>
      </c>
      <c r="S92" s="33" t="str">
        <f t="shared" si="9"/>
        <v/>
      </c>
      <c r="T92" s="147"/>
      <c r="U92" s="19" t="str">
        <f t="shared" si="6"/>
        <v/>
      </c>
      <c r="V92" s="184" t="str">
        <f t="shared" si="7"/>
        <v/>
      </c>
      <c r="W92" s="113"/>
      <c r="X92" s="191"/>
      <c r="Y92" s="30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</row>
    <row r="93" spans="1:75" ht="19">
      <c r="A93" s="14">
        <v>90</v>
      </c>
      <c r="B93" s="138"/>
      <c r="C93" s="109"/>
      <c r="D93" s="41"/>
      <c r="E93" s="110"/>
      <c r="F93" s="147"/>
      <c r="G93" s="154"/>
      <c r="H93" s="147"/>
      <c r="I93" s="130" t="str">
        <f t="shared" si="11"/>
        <v/>
      </c>
      <c r="J93" s="160" t="str">
        <f t="shared" si="12"/>
        <v/>
      </c>
      <c r="K93" s="160">
        <f t="shared" si="1"/>
        <v>0</v>
      </c>
      <c r="L93" s="162"/>
      <c r="M93" s="27" t="str">
        <f t="shared" si="2"/>
        <v/>
      </c>
      <c r="N93" s="173" t="str">
        <f t="shared" si="3"/>
        <v/>
      </c>
      <c r="O93" s="18" t="str">
        <f>IF(N93="","",N93/SUMMARY!$D$1)</f>
        <v/>
      </c>
      <c r="P93" s="147"/>
      <c r="Q93" s="27" t="str">
        <f t="shared" si="4"/>
        <v/>
      </c>
      <c r="R93" s="173" t="str">
        <f t="shared" si="5"/>
        <v/>
      </c>
      <c r="S93" s="33" t="str">
        <f t="shared" si="9"/>
        <v/>
      </c>
      <c r="T93" s="147"/>
      <c r="U93" s="19" t="str">
        <f t="shared" si="6"/>
        <v/>
      </c>
      <c r="V93" s="184" t="str">
        <f t="shared" si="7"/>
        <v/>
      </c>
      <c r="W93" s="113"/>
      <c r="X93" s="191"/>
      <c r="Y93" s="30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</row>
    <row r="94" spans="1:75" ht="19">
      <c r="A94" s="14">
        <v>91</v>
      </c>
      <c r="B94" s="138"/>
      <c r="C94" s="109"/>
      <c r="D94" s="41"/>
      <c r="E94" s="110"/>
      <c r="F94" s="147"/>
      <c r="G94" s="154"/>
      <c r="H94" s="147"/>
      <c r="I94" s="130" t="str">
        <f t="shared" si="11"/>
        <v/>
      </c>
      <c r="J94" s="160" t="str">
        <f t="shared" si="12"/>
        <v/>
      </c>
      <c r="K94" s="160">
        <f t="shared" si="1"/>
        <v>0</v>
      </c>
      <c r="L94" s="162"/>
      <c r="M94" s="27" t="str">
        <f t="shared" si="2"/>
        <v/>
      </c>
      <c r="N94" s="173" t="str">
        <f t="shared" si="3"/>
        <v/>
      </c>
      <c r="O94" s="18" t="str">
        <f>IF(N94="","",N94/SUMMARY!$D$1)</f>
        <v/>
      </c>
      <c r="P94" s="147"/>
      <c r="Q94" s="27" t="str">
        <f t="shared" si="4"/>
        <v/>
      </c>
      <c r="R94" s="173" t="str">
        <f t="shared" si="5"/>
        <v/>
      </c>
      <c r="S94" s="33" t="str">
        <f t="shared" si="9"/>
        <v/>
      </c>
      <c r="T94" s="147"/>
      <c r="U94" s="19" t="str">
        <f t="shared" si="6"/>
        <v/>
      </c>
      <c r="V94" s="184" t="str">
        <f t="shared" si="7"/>
        <v/>
      </c>
      <c r="W94" s="113"/>
      <c r="X94" s="191"/>
      <c r="Y94" s="30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</row>
    <row r="95" spans="1:75" ht="19">
      <c r="A95" s="14">
        <v>92</v>
      </c>
      <c r="B95" s="138"/>
      <c r="C95" s="109"/>
      <c r="D95" s="41"/>
      <c r="E95" s="110"/>
      <c r="F95" s="147"/>
      <c r="G95" s="154"/>
      <c r="H95" s="147"/>
      <c r="I95" s="130" t="str">
        <f t="shared" si="11"/>
        <v/>
      </c>
      <c r="J95" s="160" t="str">
        <f t="shared" si="12"/>
        <v/>
      </c>
      <c r="K95" s="160">
        <f t="shared" si="1"/>
        <v>0</v>
      </c>
      <c r="L95" s="162"/>
      <c r="M95" s="27" t="str">
        <f t="shared" si="2"/>
        <v/>
      </c>
      <c r="N95" s="173" t="str">
        <f t="shared" si="3"/>
        <v/>
      </c>
      <c r="O95" s="18" t="str">
        <f>IF(N95="","",N95/SUMMARY!$D$1)</f>
        <v/>
      </c>
      <c r="P95" s="147"/>
      <c r="Q95" s="27" t="str">
        <f t="shared" si="4"/>
        <v/>
      </c>
      <c r="R95" s="173" t="str">
        <f t="shared" si="5"/>
        <v/>
      </c>
      <c r="S95" s="33" t="str">
        <f t="shared" si="9"/>
        <v/>
      </c>
      <c r="T95" s="147"/>
      <c r="U95" s="19" t="str">
        <f t="shared" si="6"/>
        <v/>
      </c>
      <c r="V95" s="184" t="str">
        <f t="shared" si="7"/>
        <v/>
      </c>
      <c r="W95" s="113"/>
      <c r="X95" s="191"/>
      <c r="Y95" s="30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</row>
    <row r="96" spans="1:75" ht="19">
      <c r="A96" s="14">
        <v>93</v>
      </c>
      <c r="B96" s="138"/>
      <c r="C96" s="109"/>
      <c r="D96" s="41"/>
      <c r="E96" s="110"/>
      <c r="F96" s="147"/>
      <c r="G96" s="154"/>
      <c r="H96" s="147"/>
      <c r="I96" s="130" t="str">
        <f t="shared" si="11"/>
        <v/>
      </c>
      <c r="J96" s="160" t="str">
        <f t="shared" si="12"/>
        <v/>
      </c>
      <c r="K96" s="160">
        <f t="shared" si="1"/>
        <v>0</v>
      </c>
      <c r="L96" s="162"/>
      <c r="M96" s="27" t="str">
        <f t="shared" si="2"/>
        <v/>
      </c>
      <c r="N96" s="173" t="str">
        <f t="shared" si="3"/>
        <v/>
      </c>
      <c r="O96" s="18" t="str">
        <f>IF(N96="","",N96/SUMMARY!$D$1)</f>
        <v/>
      </c>
      <c r="P96" s="147"/>
      <c r="Q96" s="27" t="str">
        <f t="shared" si="4"/>
        <v/>
      </c>
      <c r="R96" s="173" t="str">
        <f t="shared" si="5"/>
        <v/>
      </c>
      <c r="S96" s="33" t="str">
        <f t="shared" si="9"/>
        <v/>
      </c>
      <c r="T96" s="147"/>
      <c r="U96" s="19" t="str">
        <f t="shared" si="6"/>
        <v/>
      </c>
      <c r="V96" s="184" t="str">
        <f t="shared" si="7"/>
        <v/>
      </c>
      <c r="W96" s="113"/>
      <c r="X96" s="191"/>
      <c r="Y96" s="30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</row>
    <row r="97" spans="1:75" ht="19">
      <c r="A97" s="14">
        <v>94</v>
      </c>
      <c r="B97" s="138"/>
      <c r="C97" s="109"/>
      <c r="D97" s="41"/>
      <c r="E97" s="110"/>
      <c r="F97" s="147"/>
      <c r="G97" s="154"/>
      <c r="H97" s="147"/>
      <c r="I97" s="130" t="str">
        <f t="shared" si="11"/>
        <v/>
      </c>
      <c r="J97" s="160" t="str">
        <f t="shared" si="12"/>
        <v/>
      </c>
      <c r="K97" s="160">
        <f t="shared" si="1"/>
        <v>0</v>
      </c>
      <c r="L97" s="162"/>
      <c r="M97" s="27" t="str">
        <f t="shared" si="2"/>
        <v/>
      </c>
      <c r="N97" s="173" t="str">
        <f t="shared" si="3"/>
        <v/>
      </c>
      <c r="O97" s="18" t="str">
        <f>IF(N97="","",N97/SUMMARY!$D$1)</f>
        <v/>
      </c>
      <c r="P97" s="147"/>
      <c r="Q97" s="27" t="str">
        <f t="shared" si="4"/>
        <v/>
      </c>
      <c r="R97" s="173" t="str">
        <f t="shared" si="5"/>
        <v/>
      </c>
      <c r="S97" s="33" t="str">
        <f t="shared" si="9"/>
        <v/>
      </c>
      <c r="T97" s="147"/>
      <c r="U97" s="19" t="str">
        <f t="shared" si="6"/>
        <v/>
      </c>
      <c r="V97" s="184" t="str">
        <f t="shared" si="7"/>
        <v/>
      </c>
      <c r="W97" s="113"/>
      <c r="X97" s="191"/>
      <c r="Y97" s="30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</row>
    <row r="98" spans="1:75" ht="19">
      <c r="A98" s="14">
        <v>95</v>
      </c>
      <c r="B98" s="138"/>
      <c r="C98" s="109"/>
      <c r="D98" s="41"/>
      <c r="E98" s="110"/>
      <c r="F98" s="147"/>
      <c r="G98" s="154"/>
      <c r="H98" s="147"/>
      <c r="I98" s="130" t="str">
        <f t="shared" si="11"/>
        <v/>
      </c>
      <c r="J98" s="160" t="str">
        <f t="shared" si="12"/>
        <v/>
      </c>
      <c r="K98" s="160">
        <f t="shared" si="1"/>
        <v>0</v>
      </c>
      <c r="L98" s="162"/>
      <c r="M98" s="27" t="str">
        <f t="shared" si="2"/>
        <v/>
      </c>
      <c r="N98" s="173" t="str">
        <f t="shared" si="3"/>
        <v/>
      </c>
      <c r="O98" s="18" t="str">
        <f>IF(N98="","",N98/SUMMARY!$D$1)</f>
        <v/>
      </c>
      <c r="P98" s="147"/>
      <c r="Q98" s="27" t="str">
        <f t="shared" si="4"/>
        <v/>
      </c>
      <c r="R98" s="173" t="str">
        <f t="shared" si="5"/>
        <v/>
      </c>
      <c r="S98" s="33" t="str">
        <f t="shared" si="9"/>
        <v/>
      </c>
      <c r="T98" s="147"/>
      <c r="U98" s="19" t="str">
        <f t="shared" si="6"/>
        <v/>
      </c>
      <c r="V98" s="184" t="str">
        <f t="shared" si="7"/>
        <v/>
      </c>
      <c r="W98" s="113"/>
      <c r="X98" s="191"/>
      <c r="Y98" s="30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</row>
    <row r="99" spans="1:75" ht="19">
      <c r="A99" s="14">
        <v>96</v>
      </c>
      <c r="B99" s="138"/>
      <c r="C99" s="109"/>
      <c r="D99" s="41"/>
      <c r="E99" s="110"/>
      <c r="F99" s="147"/>
      <c r="G99" s="154"/>
      <c r="H99" s="147"/>
      <c r="I99" s="130" t="str">
        <f t="shared" si="11"/>
        <v/>
      </c>
      <c r="J99" s="160" t="str">
        <f t="shared" si="12"/>
        <v/>
      </c>
      <c r="K99" s="160">
        <f t="shared" si="1"/>
        <v>0</v>
      </c>
      <c r="L99" s="162"/>
      <c r="M99" s="27" t="str">
        <f t="shared" si="2"/>
        <v/>
      </c>
      <c r="N99" s="173" t="str">
        <f t="shared" si="3"/>
        <v/>
      </c>
      <c r="O99" s="18" t="str">
        <f>IF(N99="","",N99/SUMMARY!$D$1)</f>
        <v/>
      </c>
      <c r="P99" s="147"/>
      <c r="Q99" s="27" t="str">
        <f t="shared" si="4"/>
        <v/>
      </c>
      <c r="R99" s="173" t="str">
        <f t="shared" si="5"/>
        <v/>
      </c>
      <c r="S99" s="33" t="str">
        <f t="shared" si="9"/>
        <v/>
      </c>
      <c r="T99" s="147"/>
      <c r="U99" s="19" t="str">
        <f t="shared" si="6"/>
        <v/>
      </c>
      <c r="V99" s="184" t="str">
        <f t="shared" si="7"/>
        <v/>
      </c>
      <c r="W99" s="113"/>
      <c r="X99" s="191"/>
      <c r="Y99" s="30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</row>
    <row r="100" spans="1:75" ht="19">
      <c r="A100" s="14">
        <v>97</v>
      </c>
      <c r="B100" s="138"/>
      <c r="C100" s="109"/>
      <c r="D100" s="41"/>
      <c r="E100" s="110"/>
      <c r="F100" s="147"/>
      <c r="G100" s="154"/>
      <c r="H100" s="147"/>
      <c r="I100" s="130" t="str">
        <f t="shared" si="11"/>
        <v/>
      </c>
      <c r="J100" s="160" t="str">
        <f t="shared" si="12"/>
        <v/>
      </c>
      <c r="K100" s="160">
        <f t="shared" si="1"/>
        <v>0</v>
      </c>
      <c r="L100" s="162"/>
      <c r="M100" s="27" t="str">
        <f t="shared" si="2"/>
        <v/>
      </c>
      <c r="N100" s="173" t="str">
        <f t="shared" si="3"/>
        <v/>
      </c>
      <c r="O100" s="18" t="str">
        <f>IF(N100="","",N100/SUMMARY!$D$1)</f>
        <v/>
      </c>
      <c r="P100" s="147"/>
      <c r="Q100" s="27" t="str">
        <f t="shared" si="4"/>
        <v/>
      </c>
      <c r="R100" s="173" t="str">
        <f t="shared" si="5"/>
        <v/>
      </c>
      <c r="S100" s="33" t="str">
        <f t="shared" si="9"/>
        <v/>
      </c>
      <c r="T100" s="147"/>
      <c r="U100" s="19" t="str">
        <f t="shared" si="6"/>
        <v/>
      </c>
      <c r="V100" s="184" t="str">
        <f t="shared" si="7"/>
        <v/>
      </c>
      <c r="W100" s="113"/>
      <c r="X100" s="191"/>
      <c r="Y100" s="30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</row>
    <row r="101" spans="1:75" ht="19">
      <c r="A101" s="14">
        <v>98</v>
      </c>
      <c r="B101" s="138"/>
      <c r="C101" s="109"/>
      <c r="D101" s="41"/>
      <c r="E101" s="110"/>
      <c r="F101" s="147"/>
      <c r="G101" s="154"/>
      <c r="H101" s="147"/>
      <c r="I101" s="130" t="str">
        <f t="shared" si="11"/>
        <v/>
      </c>
      <c r="J101" s="160" t="str">
        <f t="shared" si="12"/>
        <v/>
      </c>
      <c r="K101" s="160">
        <f t="shared" si="1"/>
        <v>0</v>
      </c>
      <c r="L101" s="162"/>
      <c r="M101" s="27" t="str">
        <f t="shared" si="2"/>
        <v/>
      </c>
      <c r="N101" s="173" t="str">
        <f t="shared" si="3"/>
        <v/>
      </c>
      <c r="O101" s="18" t="str">
        <f>IF(N101="","",N101/SUMMARY!$D$1)</f>
        <v/>
      </c>
      <c r="P101" s="147"/>
      <c r="Q101" s="27" t="str">
        <f t="shared" si="4"/>
        <v/>
      </c>
      <c r="R101" s="173" t="str">
        <f t="shared" si="5"/>
        <v/>
      </c>
      <c r="S101" s="33" t="str">
        <f t="shared" si="9"/>
        <v/>
      </c>
      <c r="T101" s="147"/>
      <c r="U101" s="19" t="str">
        <f t="shared" si="6"/>
        <v/>
      </c>
      <c r="V101" s="184" t="str">
        <f t="shared" si="7"/>
        <v/>
      </c>
      <c r="W101" s="113"/>
      <c r="X101" s="191"/>
      <c r="Y101" s="30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</row>
    <row r="102" spans="1:75" ht="19">
      <c r="A102" s="14">
        <v>99</v>
      </c>
      <c r="B102" s="138"/>
      <c r="C102" s="109"/>
      <c r="D102" s="41"/>
      <c r="E102" s="110"/>
      <c r="F102" s="147"/>
      <c r="G102" s="154"/>
      <c r="H102" s="147"/>
      <c r="I102" s="130" t="str">
        <f t="shared" si="11"/>
        <v/>
      </c>
      <c r="J102" s="160" t="str">
        <f t="shared" si="12"/>
        <v/>
      </c>
      <c r="K102" s="160">
        <f t="shared" si="1"/>
        <v>0</v>
      </c>
      <c r="L102" s="162"/>
      <c r="M102" s="27" t="str">
        <f t="shared" si="2"/>
        <v/>
      </c>
      <c r="N102" s="173" t="str">
        <f t="shared" si="3"/>
        <v/>
      </c>
      <c r="O102" s="18" t="str">
        <f>IF(N102="","",N102/SUMMARY!$D$1)</f>
        <v/>
      </c>
      <c r="P102" s="147"/>
      <c r="Q102" s="27" t="str">
        <f t="shared" si="4"/>
        <v/>
      </c>
      <c r="R102" s="173" t="str">
        <f t="shared" si="5"/>
        <v/>
      </c>
      <c r="S102" s="33" t="str">
        <f t="shared" si="9"/>
        <v/>
      </c>
      <c r="T102" s="147"/>
      <c r="U102" s="19" t="str">
        <f t="shared" si="6"/>
        <v/>
      </c>
      <c r="V102" s="184" t="str">
        <f t="shared" si="7"/>
        <v/>
      </c>
      <c r="W102" s="113"/>
      <c r="X102" s="191"/>
      <c r="Y102" s="30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</row>
    <row r="103" spans="1:75" ht="19">
      <c r="A103" s="14">
        <v>100</v>
      </c>
      <c r="B103" s="138"/>
      <c r="C103" s="109"/>
      <c r="D103" s="41"/>
      <c r="E103" s="110"/>
      <c r="F103" s="147"/>
      <c r="G103" s="154"/>
      <c r="H103" s="147"/>
      <c r="I103" s="130" t="str">
        <f t="shared" si="11"/>
        <v/>
      </c>
      <c r="J103" s="160" t="str">
        <f t="shared" si="12"/>
        <v/>
      </c>
      <c r="K103" s="160">
        <f t="shared" si="1"/>
        <v>0</v>
      </c>
      <c r="L103" s="162"/>
      <c r="M103" s="27" t="str">
        <f t="shared" si="2"/>
        <v/>
      </c>
      <c r="N103" s="173" t="str">
        <f t="shared" si="3"/>
        <v/>
      </c>
      <c r="O103" s="18" t="str">
        <f>IF(N103="","",N103/SUMMARY!$D$1)</f>
        <v/>
      </c>
      <c r="P103" s="147"/>
      <c r="Q103" s="27" t="str">
        <f t="shared" si="4"/>
        <v/>
      </c>
      <c r="R103" s="173" t="str">
        <f t="shared" si="5"/>
        <v/>
      </c>
      <c r="S103" s="33" t="str">
        <f t="shared" si="9"/>
        <v/>
      </c>
      <c r="T103" s="147"/>
      <c r="U103" s="19" t="str">
        <f t="shared" si="6"/>
        <v/>
      </c>
      <c r="V103" s="184" t="str">
        <f t="shared" si="7"/>
        <v/>
      </c>
      <c r="W103" s="113"/>
      <c r="X103" s="191"/>
      <c r="Y103" s="30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</row>
    <row r="104" spans="1:75" ht="19">
      <c r="A104" s="14">
        <v>101</v>
      </c>
      <c r="B104" s="138"/>
      <c r="C104" s="109"/>
      <c r="D104" s="41"/>
      <c r="E104" s="110"/>
      <c r="F104" s="147"/>
      <c r="G104" s="154"/>
      <c r="H104" s="147"/>
      <c r="I104" s="130" t="str">
        <f t="shared" si="11"/>
        <v/>
      </c>
      <c r="J104" s="160" t="str">
        <f t="shared" si="12"/>
        <v/>
      </c>
      <c r="K104" s="160">
        <f t="shared" si="1"/>
        <v>0</v>
      </c>
      <c r="L104" s="162"/>
      <c r="M104" s="27" t="str">
        <f t="shared" si="2"/>
        <v/>
      </c>
      <c r="N104" s="173" t="str">
        <f t="shared" si="3"/>
        <v/>
      </c>
      <c r="O104" s="18" t="str">
        <f>IF(N104="","",N104/SUMMARY!$D$1)</f>
        <v/>
      </c>
      <c r="P104" s="147"/>
      <c r="Q104" s="27" t="str">
        <f t="shared" si="4"/>
        <v/>
      </c>
      <c r="R104" s="173" t="str">
        <f t="shared" si="5"/>
        <v/>
      </c>
      <c r="S104" s="33" t="str">
        <f t="shared" si="9"/>
        <v/>
      </c>
      <c r="T104" s="147"/>
      <c r="U104" s="19" t="str">
        <f t="shared" si="6"/>
        <v/>
      </c>
      <c r="V104" s="184" t="str">
        <f t="shared" si="7"/>
        <v/>
      </c>
      <c r="W104" s="113"/>
      <c r="X104" s="191"/>
      <c r="Y104" s="30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</row>
    <row r="105" spans="1:75" ht="19">
      <c r="A105" s="14">
        <v>102</v>
      </c>
      <c r="B105" s="138"/>
      <c r="C105" s="109"/>
      <c r="D105" s="41"/>
      <c r="E105" s="110"/>
      <c r="F105" s="147"/>
      <c r="G105" s="154"/>
      <c r="H105" s="147"/>
      <c r="I105" s="130" t="str">
        <f t="shared" si="11"/>
        <v/>
      </c>
      <c r="J105" s="160" t="str">
        <f t="shared" si="12"/>
        <v/>
      </c>
      <c r="K105" s="160">
        <f t="shared" si="1"/>
        <v>0</v>
      </c>
      <c r="L105" s="162"/>
      <c r="M105" s="27" t="str">
        <f t="shared" si="2"/>
        <v/>
      </c>
      <c r="N105" s="173" t="str">
        <f t="shared" si="3"/>
        <v/>
      </c>
      <c r="O105" s="18" t="str">
        <f>IF(N105="","",N105/SUMMARY!$D$1)</f>
        <v/>
      </c>
      <c r="P105" s="147"/>
      <c r="Q105" s="27" t="str">
        <f t="shared" si="4"/>
        <v/>
      </c>
      <c r="R105" s="173" t="str">
        <f t="shared" si="5"/>
        <v/>
      </c>
      <c r="S105" s="33" t="str">
        <f t="shared" si="9"/>
        <v/>
      </c>
      <c r="T105" s="147"/>
      <c r="U105" s="19" t="str">
        <f t="shared" si="6"/>
        <v/>
      </c>
      <c r="V105" s="184" t="str">
        <f t="shared" si="7"/>
        <v/>
      </c>
      <c r="W105" s="113"/>
      <c r="X105" s="191"/>
      <c r="Y105" s="30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</row>
    <row r="106" spans="1:75" ht="19">
      <c r="A106" s="14">
        <v>103</v>
      </c>
      <c r="B106" s="138"/>
      <c r="C106" s="109"/>
      <c r="D106" s="41"/>
      <c r="E106" s="110"/>
      <c r="F106" s="147"/>
      <c r="G106" s="154"/>
      <c r="H106" s="147"/>
      <c r="I106" s="130" t="str">
        <f t="shared" si="11"/>
        <v/>
      </c>
      <c r="J106" s="160" t="str">
        <f t="shared" si="12"/>
        <v/>
      </c>
      <c r="K106" s="160">
        <f t="shared" si="1"/>
        <v>0</v>
      </c>
      <c r="L106" s="162"/>
      <c r="M106" s="27" t="str">
        <f t="shared" si="2"/>
        <v/>
      </c>
      <c r="N106" s="173" t="str">
        <f t="shared" si="3"/>
        <v/>
      </c>
      <c r="O106" s="18" t="str">
        <f>IF(N106="","",N106/SUMMARY!$D$1)</f>
        <v/>
      </c>
      <c r="P106" s="147"/>
      <c r="Q106" s="27" t="str">
        <f t="shared" si="4"/>
        <v/>
      </c>
      <c r="R106" s="173" t="str">
        <f t="shared" si="5"/>
        <v/>
      </c>
      <c r="S106" s="33" t="str">
        <f t="shared" si="9"/>
        <v/>
      </c>
      <c r="T106" s="147"/>
      <c r="U106" s="19" t="str">
        <f t="shared" si="6"/>
        <v/>
      </c>
      <c r="V106" s="184" t="str">
        <f t="shared" si="7"/>
        <v/>
      </c>
      <c r="W106" s="113"/>
      <c r="X106" s="191"/>
      <c r="Y106" s="30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</row>
    <row r="107" spans="1:75" ht="19">
      <c r="A107" s="14">
        <v>104</v>
      </c>
      <c r="B107" s="138"/>
      <c r="C107" s="109"/>
      <c r="D107" s="41"/>
      <c r="E107" s="110"/>
      <c r="F107" s="147"/>
      <c r="G107" s="154"/>
      <c r="H107" s="147"/>
      <c r="I107" s="130" t="str">
        <f t="shared" si="11"/>
        <v/>
      </c>
      <c r="J107" s="160" t="str">
        <f t="shared" si="12"/>
        <v/>
      </c>
      <c r="K107" s="160">
        <f t="shared" si="1"/>
        <v>0</v>
      </c>
      <c r="L107" s="162"/>
      <c r="M107" s="27" t="str">
        <f t="shared" si="2"/>
        <v/>
      </c>
      <c r="N107" s="173" t="str">
        <f t="shared" si="3"/>
        <v/>
      </c>
      <c r="O107" s="18" t="str">
        <f>IF(N107="","",N107/SUMMARY!$D$1)</f>
        <v/>
      </c>
      <c r="P107" s="147"/>
      <c r="Q107" s="27" t="str">
        <f t="shared" si="4"/>
        <v/>
      </c>
      <c r="R107" s="173" t="str">
        <f t="shared" si="5"/>
        <v/>
      </c>
      <c r="S107" s="33" t="str">
        <f t="shared" si="9"/>
        <v/>
      </c>
      <c r="T107" s="147"/>
      <c r="U107" s="19" t="str">
        <f t="shared" si="6"/>
        <v/>
      </c>
      <c r="V107" s="184" t="str">
        <f t="shared" si="7"/>
        <v/>
      </c>
      <c r="W107" s="113"/>
      <c r="X107" s="191"/>
      <c r="Y107" s="30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</row>
    <row r="108" spans="1:75" ht="19">
      <c r="A108" s="14">
        <v>105</v>
      </c>
      <c r="B108" s="138"/>
      <c r="C108" s="109"/>
      <c r="D108" s="41"/>
      <c r="E108" s="110"/>
      <c r="F108" s="147"/>
      <c r="G108" s="154"/>
      <c r="H108" s="147"/>
      <c r="I108" s="130" t="str">
        <f t="shared" si="11"/>
        <v/>
      </c>
      <c r="J108" s="160" t="str">
        <f t="shared" si="12"/>
        <v/>
      </c>
      <c r="K108" s="160">
        <f t="shared" si="1"/>
        <v>0</v>
      </c>
      <c r="L108" s="162"/>
      <c r="M108" s="27" t="str">
        <f t="shared" si="2"/>
        <v/>
      </c>
      <c r="N108" s="173" t="str">
        <f t="shared" si="3"/>
        <v/>
      </c>
      <c r="O108" s="18" t="str">
        <f>IF(N108="","",N108/SUMMARY!$D$1)</f>
        <v/>
      </c>
      <c r="P108" s="147"/>
      <c r="Q108" s="27" t="str">
        <f t="shared" si="4"/>
        <v/>
      </c>
      <c r="R108" s="173" t="str">
        <f t="shared" si="5"/>
        <v/>
      </c>
      <c r="S108" s="33" t="str">
        <f t="shared" si="9"/>
        <v/>
      </c>
      <c r="T108" s="147"/>
      <c r="U108" s="19" t="str">
        <f t="shared" si="6"/>
        <v/>
      </c>
      <c r="V108" s="184" t="str">
        <f t="shared" si="7"/>
        <v/>
      </c>
      <c r="W108" s="113"/>
      <c r="X108" s="191"/>
      <c r="Y108" s="30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</row>
    <row r="109" spans="1:75" ht="19">
      <c r="A109" s="14">
        <v>106</v>
      </c>
      <c r="B109" s="138"/>
      <c r="C109" s="109"/>
      <c r="D109" s="41"/>
      <c r="E109" s="110"/>
      <c r="F109" s="147"/>
      <c r="G109" s="154"/>
      <c r="H109" s="147"/>
      <c r="I109" s="130" t="str">
        <f t="shared" si="11"/>
        <v/>
      </c>
      <c r="J109" s="160" t="str">
        <f t="shared" si="12"/>
        <v/>
      </c>
      <c r="K109" s="160">
        <f t="shared" si="1"/>
        <v>0</v>
      </c>
      <c r="L109" s="162"/>
      <c r="M109" s="27" t="str">
        <f t="shared" si="2"/>
        <v/>
      </c>
      <c r="N109" s="173" t="str">
        <f t="shared" si="3"/>
        <v/>
      </c>
      <c r="O109" s="18" t="str">
        <f>IF(N109="","",N109/SUMMARY!$D$1)</f>
        <v/>
      </c>
      <c r="P109" s="147"/>
      <c r="Q109" s="27" t="str">
        <f t="shared" si="4"/>
        <v/>
      </c>
      <c r="R109" s="173" t="str">
        <f t="shared" si="5"/>
        <v/>
      </c>
      <c r="S109" s="33" t="str">
        <f t="shared" si="9"/>
        <v/>
      </c>
      <c r="T109" s="147"/>
      <c r="U109" s="19" t="str">
        <f t="shared" si="6"/>
        <v/>
      </c>
      <c r="V109" s="184" t="str">
        <f t="shared" si="7"/>
        <v/>
      </c>
      <c r="W109" s="113"/>
      <c r="X109" s="191"/>
      <c r="Y109" s="30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</row>
    <row r="110" spans="1:75" ht="19">
      <c r="A110" s="14">
        <v>107</v>
      </c>
      <c r="B110" s="138"/>
      <c r="C110" s="109"/>
      <c r="D110" s="41"/>
      <c r="E110" s="110"/>
      <c r="F110" s="147"/>
      <c r="G110" s="154"/>
      <c r="H110" s="147"/>
      <c r="I110" s="130" t="str">
        <f t="shared" si="11"/>
        <v/>
      </c>
      <c r="J110" s="160" t="str">
        <f t="shared" si="12"/>
        <v/>
      </c>
      <c r="K110" s="160">
        <f t="shared" si="1"/>
        <v>0</v>
      </c>
      <c r="L110" s="162"/>
      <c r="M110" s="27" t="str">
        <f t="shared" si="2"/>
        <v/>
      </c>
      <c r="N110" s="173" t="str">
        <f t="shared" si="3"/>
        <v/>
      </c>
      <c r="O110" s="18" t="str">
        <f>IF(N110="","",N110/SUMMARY!$D$1)</f>
        <v/>
      </c>
      <c r="P110" s="147"/>
      <c r="Q110" s="27" t="str">
        <f t="shared" si="4"/>
        <v/>
      </c>
      <c r="R110" s="173" t="str">
        <f t="shared" si="5"/>
        <v/>
      </c>
      <c r="S110" s="33" t="str">
        <f t="shared" si="9"/>
        <v/>
      </c>
      <c r="T110" s="147"/>
      <c r="U110" s="19" t="str">
        <f t="shared" si="6"/>
        <v/>
      </c>
      <c r="V110" s="184" t="str">
        <f t="shared" si="7"/>
        <v/>
      </c>
      <c r="W110" s="113"/>
      <c r="X110" s="191"/>
      <c r="Y110" s="30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</row>
    <row r="111" spans="1:75" ht="19">
      <c r="A111" s="14">
        <v>108</v>
      </c>
      <c r="B111" s="138"/>
      <c r="C111" s="109"/>
      <c r="D111" s="41"/>
      <c r="E111" s="110"/>
      <c r="F111" s="147"/>
      <c r="G111" s="154"/>
      <c r="H111" s="147"/>
      <c r="I111" s="130" t="str">
        <f t="shared" si="11"/>
        <v/>
      </c>
      <c r="J111" s="160" t="str">
        <f t="shared" si="12"/>
        <v/>
      </c>
      <c r="K111" s="160">
        <f t="shared" si="1"/>
        <v>0</v>
      </c>
      <c r="L111" s="162"/>
      <c r="M111" s="27" t="str">
        <f t="shared" si="2"/>
        <v/>
      </c>
      <c r="N111" s="173" t="str">
        <f t="shared" si="3"/>
        <v/>
      </c>
      <c r="O111" s="18" t="str">
        <f>IF(N111="","",N111/SUMMARY!$D$1)</f>
        <v/>
      </c>
      <c r="P111" s="147"/>
      <c r="Q111" s="27" t="str">
        <f t="shared" si="4"/>
        <v/>
      </c>
      <c r="R111" s="173" t="str">
        <f t="shared" si="5"/>
        <v/>
      </c>
      <c r="S111" s="33" t="str">
        <f t="shared" si="9"/>
        <v/>
      </c>
      <c r="T111" s="147"/>
      <c r="U111" s="19" t="str">
        <f t="shared" si="6"/>
        <v/>
      </c>
      <c r="V111" s="184" t="str">
        <f t="shared" si="7"/>
        <v/>
      </c>
      <c r="W111" s="113"/>
      <c r="X111" s="191"/>
      <c r="Y111" s="30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</row>
    <row r="112" spans="1:75" ht="19">
      <c r="A112" s="14">
        <v>109</v>
      </c>
      <c r="B112" s="138"/>
      <c r="C112" s="109"/>
      <c r="D112" s="41"/>
      <c r="E112" s="110"/>
      <c r="F112" s="147"/>
      <c r="G112" s="154"/>
      <c r="H112" s="147"/>
      <c r="I112" s="130" t="str">
        <f t="shared" si="11"/>
        <v/>
      </c>
      <c r="J112" s="160" t="str">
        <f t="shared" si="12"/>
        <v/>
      </c>
      <c r="K112" s="160">
        <f t="shared" si="1"/>
        <v>0</v>
      </c>
      <c r="L112" s="162"/>
      <c r="M112" s="27" t="str">
        <f t="shared" si="2"/>
        <v/>
      </c>
      <c r="N112" s="173" t="str">
        <f t="shared" si="3"/>
        <v/>
      </c>
      <c r="O112" s="18" t="str">
        <f>IF(N112="","",N112/SUMMARY!$D$1)</f>
        <v/>
      </c>
      <c r="P112" s="147"/>
      <c r="Q112" s="27" t="str">
        <f t="shared" si="4"/>
        <v/>
      </c>
      <c r="R112" s="173" t="str">
        <f t="shared" si="5"/>
        <v/>
      </c>
      <c r="S112" s="33" t="str">
        <f t="shared" si="9"/>
        <v/>
      </c>
      <c r="T112" s="147"/>
      <c r="U112" s="19" t="str">
        <f t="shared" si="6"/>
        <v/>
      </c>
      <c r="V112" s="184" t="str">
        <f t="shared" si="7"/>
        <v/>
      </c>
      <c r="W112" s="113"/>
      <c r="X112" s="191"/>
      <c r="Y112" s="30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</row>
    <row r="113" spans="1:75" ht="19">
      <c r="A113" s="14">
        <v>110</v>
      </c>
      <c r="B113" s="138"/>
      <c r="C113" s="109"/>
      <c r="D113" s="41"/>
      <c r="E113" s="110"/>
      <c r="F113" s="147"/>
      <c r="G113" s="154"/>
      <c r="H113" s="147"/>
      <c r="I113" s="130" t="str">
        <f t="shared" si="11"/>
        <v/>
      </c>
      <c r="J113" s="160" t="str">
        <f t="shared" si="12"/>
        <v/>
      </c>
      <c r="K113" s="160">
        <f t="shared" si="1"/>
        <v>0</v>
      </c>
      <c r="L113" s="162"/>
      <c r="M113" s="27" t="str">
        <f t="shared" si="2"/>
        <v/>
      </c>
      <c r="N113" s="173" t="str">
        <f t="shared" si="3"/>
        <v/>
      </c>
      <c r="O113" s="18" t="str">
        <f>IF(N113="","",N113/SUMMARY!$D$1)</f>
        <v/>
      </c>
      <c r="P113" s="147"/>
      <c r="Q113" s="27" t="str">
        <f t="shared" si="4"/>
        <v/>
      </c>
      <c r="R113" s="173" t="str">
        <f t="shared" si="5"/>
        <v/>
      </c>
      <c r="S113" s="33" t="str">
        <f t="shared" si="9"/>
        <v/>
      </c>
      <c r="T113" s="147"/>
      <c r="U113" s="19" t="str">
        <f t="shared" si="6"/>
        <v/>
      </c>
      <c r="V113" s="184" t="str">
        <f t="shared" si="7"/>
        <v/>
      </c>
      <c r="W113" s="113"/>
      <c r="X113" s="191"/>
      <c r="Y113" s="30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</row>
    <row r="114" spans="1:75" ht="19">
      <c r="A114" s="14">
        <v>111</v>
      </c>
      <c r="B114" s="138"/>
      <c r="C114" s="109"/>
      <c r="D114" s="41"/>
      <c r="E114" s="110"/>
      <c r="F114" s="147"/>
      <c r="G114" s="154"/>
      <c r="H114" s="147"/>
      <c r="I114" s="130" t="str">
        <f t="shared" si="11"/>
        <v/>
      </c>
      <c r="J114" s="160" t="str">
        <f t="shared" si="12"/>
        <v/>
      </c>
      <c r="K114" s="160">
        <f t="shared" si="1"/>
        <v>0</v>
      </c>
      <c r="L114" s="162"/>
      <c r="M114" s="27" t="str">
        <f t="shared" si="2"/>
        <v/>
      </c>
      <c r="N114" s="173" t="str">
        <f t="shared" si="3"/>
        <v/>
      </c>
      <c r="O114" s="18" t="str">
        <f>IF(N114="","",N114/SUMMARY!$D$1)</f>
        <v/>
      </c>
      <c r="P114" s="147"/>
      <c r="Q114" s="27" t="str">
        <f t="shared" si="4"/>
        <v/>
      </c>
      <c r="R114" s="173" t="str">
        <f t="shared" si="5"/>
        <v/>
      </c>
      <c r="S114" s="33" t="str">
        <f t="shared" si="9"/>
        <v/>
      </c>
      <c r="T114" s="147"/>
      <c r="U114" s="19" t="str">
        <f t="shared" si="6"/>
        <v/>
      </c>
      <c r="V114" s="184" t="str">
        <f t="shared" si="7"/>
        <v/>
      </c>
      <c r="W114" s="113"/>
      <c r="X114" s="191"/>
      <c r="Y114" s="30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</row>
    <row r="115" spans="1:75" ht="19">
      <c r="A115" s="14">
        <v>112</v>
      </c>
      <c r="B115" s="138"/>
      <c r="C115" s="109"/>
      <c r="D115" s="41"/>
      <c r="E115" s="110"/>
      <c r="F115" s="147"/>
      <c r="G115" s="154"/>
      <c r="H115" s="147"/>
      <c r="I115" s="130" t="str">
        <f t="shared" si="11"/>
        <v/>
      </c>
      <c r="J115" s="160" t="str">
        <f t="shared" si="12"/>
        <v/>
      </c>
      <c r="K115" s="160">
        <f t="shared" si="1"/>
        <v>0</v>
      </c>
      <c r="L115" s="162"/>
      <c r="M115" s="27" t="str">
        <f t="shared" si="2"/>
        <v/>
      </c>
      <c r="N115" s="173" t="str">
        <f t="shared" si="3"/>
        <v/>
      </c>
      <c r="O115" s="18" t="str">
        <f>IF(N115="","",N115/SUMMARY!$D$1)</f>
        <v/>
      </c>
      <c r="P115" s="147"/>
      <c r="Q115" s="27" t="str">
        <f t="shared" si="4"/>
        <v/>
      </c>
      <c r="R115" s="173" t="str">
        <f t="shared" si="5"/>
        <v/>
      </c>
      <c r="S115" s="33" t="str">
        <f t="shared" si="9"/>
        <v/>
      </c>
      <c r="T115" s="147"/>
      <c r="U115" s="19" t="str">
        <f t="shared" si="6"/>
        <v/>
      </c>
      <c r="V115" s="184" t="str">
        <f t="shared" si="7"/>
        <v/>
      </c>
      <c r="W115" s="113"/>
      <c r="X115" s="191"/>
      <c r="Y115" s="30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</row>
    <row r="116" spans="1:75" ht="19">
      <c r="A116" s="14">
        <v>113</v>
      </c>
      <c r="B116" s="138"/>
      <c r="C116" s="109"/>
      <c r="D116" s="41"/>
      <c r="E116" s="110"/>
      <c r="F116" s="147"/>
      <c r="G116" s="154"/>
      <c r="H116" s="147"/>
      <c r="I116" s="130" t="str">
        <f t="shared" si="11"/>
        <v/>
      </c>
      <c r="J116" s="160" t="str">
        <f t="shared" si="12"/>
        <v/>
      </c>
      <c r="K116" s="160">
        <f t="shared" si="1"/>
        <v>0</v>
      </c>
      <c r="L116" s="162"/>
      <c r="M116" s="27" t="str">
        <f t="shared" si="2"/>
        <v/>
      </c>
      <c r="N116" s="173" t="str">
        <f t="shared" si="3"/>
        <v/>
      </c>
      <c r="O116" s="18" t="str">
        <f>IF(N116="","",N116/SUMMARY!$D$1)</f>
        <v/>
      </c>
      <c r="P116" s="147"/>
      <c r="Q116" s="27" t="str">
        <f t="shared" si="4"/>
        <v/>
      </c>
      <c r="R116" s="173" t="str">
        <f t="shared" si="5"/>
        <v/>
      </c>
      <c r="S116" s="33" t="str">
        <f t="shared" si="9"/>
        <v/>
      </c>
      <c r="T116" s="147"/>
      <c r="U116" s="19" t="str">
        <f t="shared" si="6"/>
        <v/>
      </c>
      <c r="V116" s="184" t="str">
        <f t="shared" si="7"/>
        <v/>
      </c>
      <c r="W116" s="113"/>
      <c r="X116" s="191"/>
      <c r="Y116" s="30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</row>
    <row r="117" spans="1:75" ht="19">
      <c r="A117" s="14">
        <v>114</v>
      </c>
      <c r="B117" s="138"/>
      <c r="C117" s="109"/>
      <c r="D117" s="41"/>
      <c r="E117" s="110"/>
      <c r="F117" s="147"/>
      <c r="G117" s="154"/>
      <c r="H117" s="147"/>
      <c r="I117" s="130" t="str">
        <f t="shared" si="11"/>
        <v/>
      </c>
      <c r="J117" s="160" t="str">
        <f t="shared" si="12"/>
        <v/>
      </c>
      <c r="K117" s="160">
        <f t="shared" si="1"/>
        <v>0</v>
      </c>
      <c r="L117" s="162"/>
      <c r="M117" s="27" t="str">
        <f t="shared" si="2"/>
        <v/>
      </c>
      <c r="N117" s="173" t="str">
        <f t="shared" si="3"/>
        <v/>
      </c>
      <c r="O117" s="18" t="str">
        <f>IF(N117="","",N117/SUMMARY!$D$1)</f>
        <v/>
      </c>
      <c r="P117" s="147"/>
      <c r="Q117" s="27" t="str">
        <f t="shared" si="4"/>
        <v/>
      </c>
      <c r="R117" s="173" t="str">
        <f t="shared" si="5"/>
        <v/>
      </c>
      <c r="S117" s="33" t="str">
        <f t="shared" si="9"/>
        <v/>
      </c>
      <c r="T117" s="147"/>
      <c r="U117" s="19" t="str">
        <f t="shared" si="6"/>
        <v/>
      </c>
      <c r="V117" s="184" t="str">
        <f t="shared" si="7"/>
        <v/>
      </c>
      <c r="W117" s="113"/>
      <c r="X117" s="191"/>
      <c r="Y117" s="30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</row>
    <row r="118" spans="1:75" ht="19">
      <c r="A118" s="14">
        <v>115</v>
      </c>
      <c r="B118" s="138"/>
      <c r="C118" s="109"/>
      <c r="D118" s="41"/>
      <c r="E118" s="110"/>
      <c r="F118" s="147"/>
      <c r="G118" s="154"/>
      <c r="H118" s="147"/>
      <c r="I118" s="130" t="str">
        <f t="shared" si="11"/>
        <v/>
      </c>
      <c r="J118" s="160" t="str">
        <f t="shared" si="12"/>
        <v/>
      </c>
      <c r="K118" s="160">
        <f t="shared" si="1"/>
        <v>0</v>
      </c>
      <c r="L118" s="162"/>
      <c r="M118" s="27" t="str">
        <f t="shared" si="2"/>
        <v/>
      </c>
      <c r="N118" s="173" t="str">
        <f t="shared" si="3"/>
        <v/>
      </c>
      <c r="O118" s="18" t="str">
        <f>IF(N118="","",N118/SUMMARY!$D$1)</f>
        <v/>
      </c>
      <c r="P118" s="147"/>
      <c r="Q118" s="27" t="str">
        <f t="shared" si="4"/>
        <v/>
      </c>
      <c r="R118" s="173" t="str">
        <f t="shared" si="5"/>
        <v/>
      </c>
      <c r="S118" s="33" t="str">
        <f t="shared" si="9"/>
        <v/>
      </c>
      <c r="T118" s="147"/>
      <c r="U118" s="19" t="str">
        <f t="shared" si="6"/>
        <v/>
      </c>
      <c r="V118" s="184" t="str">
        <f t="shared" si="7"/>
        <v/>
      </c>
      <c r="W118" s="113"/>
      <c r="X118" s="191"/>
      <c r="Y118" s="30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</row>
    <row r="119" spans="1:75" ht="19">
      <c r="A119" s="14">
        <v>116</v>
      </c>
      <c r="B119" s="138"/>
      <c r="C119" s="109"/>
      <c r="D119" s="41"/>
      <c r="E119" s="110"/>
      <c r="F119" s="147"/>
      <c r="G119" s="154"/>
      <c r="H119" s="147"/>
      <c r="I119" s="130" t="str">
        <f t="shared" si="11"/>
        <v/>
      </c>
      <c r="J119" s="160" t="str">
        <f t="shared" si="12"/>
        <v/>
      </c>
      <c r="K119" s="160">
        <f t="shared" si="1"/>
        <v>0</v>
      </c>
      <c r="L119" s="162"/>
      <c r="M119" s="27" t="str">
        <f t="shared" si="2"/>
        <v/>
      </c>
      <c r="N119" s="173" t="str">
        <f t="shared" si="3"/>
        <v/>
      </c>
      <c r="O119" s="18" t="str">
        <f>IF(N119="","",N119/SUMMARY!$D$1)</f>
        <v/>
      </c>
      <c r="P119" s="147"/>
      <c r="Q119" s="27" t="str">
        <f t="shared" si="4"/>
        <v/>
      </c>
      <c r="R119" s="173" t="str">
        <f t="shared" si="5"/>
        <v/>
      </c>
      <c r="S119" s="33" t="str">
        <f t="shared" si="9"/>
        <v/>
      </c>
      <c r="T119" s="147"/>
      <c r="U119" s="19" t="str">
        <f t="shared" si="6"/>
        <v/>
      </c>
      <c r="V119" s="184" t="str">
        <f t="shared" si="7"/>
        <v/>
      </c>
      <c r="W119" s="113"/>
      <c r="X119" s="191"/>
      <c r="Y119" s="30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</row>
    <row r="120" spans="1:75" ht="19">
      <c r="A120" s="14">
        <v>117</v>
      </c>
      <c r="B120" s="138"/>
      <c r="C120" s="109"/>
      <c r="D120" s="41"/>
      <c r="E120" s="110"/>
      <c r="F120" s="147"/>
      <c r="G120" s="154"/>
      <c r="H120" s="147"/>
      <c r="I120" s="130" t="str">
        <f t="shared" si="11"/>
        <v/>
      </c>
      <c r="J120" s="160" t="str">
        <f t="shared" si="12"/>
        <v/>
      </c>
      <c r="K120" s="160">
        <f t="shared" si="1"/>
        <v>0</v>
      </c>
      <c r="L120" s="162"/>
      <c r="M120" s="27" t="str">
        <f t="shared" si="2"/>
        <v/>
      </c>
      <c r="N120" s="173" t="str">
        <f t="shared" si="3"/>
        <v/>
      </c>
      <c r="O120" s="18" t="str">
        <f>IF(N120="","",N120/SUMMARY!$D$1)</f>
        <v/>
      </c>
      <c r="P120" s="147"/>
      <c r="Q120" s="27" t="str">
        <f t="shared" si="4"/>
        <v/>
      </c>
      <c r="R120" s="173" t="str">
        <f t="shared" si="5"/>
        <v/>
      </c>
      <c r="S120" s="33" t="str">
        <f t="shared" si="9"/>
        <v/>
      </c>
      <c r="T120" s="147"/>
      <c r="U120" s="19" t="str">
        <f t="shared" si="6"/>
        <v/>
      </c>
      <c r="V120" s="184" t="str">
        <f t="shared" si="7"/>
        <v/>
      </c>
      <c r="W120" s="113"/>
      <c r="X120" s="191"/>
      <c r="Y120" s="30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</row>
    <row r="121" spans="1:75" ht="19">
      <c r="A121" s="14">
        <v>118</v>
      </c>
      <c r="B121" s="138"/>
      <c r="C121" s="109"/>
      <c r="D121" s="41"/>
      <c r="E121" s="110"/>
      <c r="F121" s="147"/>
      <c r="G121" s="154"/>
      <c r="H121" s="147"/>
      <c r="I121" s="130" t="str">
        <f t="shared" si="11"/>
        <v/>
      </c>
      <c r="J121" s="160" t="str">
        <f t="shared" si="12"/>
        <v/>
      </c>
      <c r="K121" s="160">
        <f t="shared" si="1"/>
        <v>0</v>
      </c>
      <c r="L121" s="162"/>
      <c r="M121" s="27" t="str">
        <f t="shared" si="2"/>
        <v/>
      </c>
      <c r="N121" s="173" t="str">
        <f t="shared" si="3"/>
        <v/>
      </c>
      <c r="O121" s="18" t="str">
        <f>IF(N121="","",N121/SUMMARY!$D$1)</f>
        <v/>
      </c>
      <c r="P121" s="147"/>
      <c r="Q121" s="27" t="str">
        <f t="shared" si="4"/>
        <v/>
      </c>
      <c r="R121" s="173" t="str">
        <f t="shared" si="5"/>
        <v/>
      </c>
      <c r="S121" s="33" t="str">
        <f t="shared" si="9"/>
        <v/>
      </c>
      <c r="T121" s="147"/>
      <c r="U121" s="19" t="str">
        <f t="shared" si="6"/>
        <v/>
      </c>
      <c r="V121" s="184" t="str">
        <f t="shared" si="7"/>
        <v/>
      </c>
      <c r="W121" s="113"/>
      <c r="X121" s="191"/>
      <c r="Y121" s="30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</row>
    <row r="122" spans="1:75" ht="19">
      <c r="A122" s="14">
        <v>119</v>
      </c>
      <c r="B122" s="138"/>
      <c r="C122" s="109"/>
      <c r="D122" s="41"/>
      <c r="E122" s="110"/>
      <c r="F122" s="147"/>
      <c r="G122" s="154"/>
      <c r="H122" s="147"/>
      <c r="I122" s="130" t="str">
        <f t="shared" si="11"/>
        <v/>
      </c>
      <c r="J122" s="160" t="str">
        <f t="shared" si="12"/>
        <v/>
      </c>
      <c r="K122" s="160">
        <f t="shared" si="1"/>
        <v>0</v>
      </c>
      <c r="L122" s="162"/>
      <c r="M122" s="27" t="str">
        <f t="shared" si="2"/>
        <v/>
      </c>
      <c r="N122" s="173" t="str">
        <f t="shared" si="3"/>
        <v/>
      </c>
      <c r="O122" s="18" t="str">
        <f>IF(N122="","",N122/SUMMARY!$D$1)</f>
        <v/>
      </c>
      <c r="P122" s="147"/>
      <c r="Q122" s="27" t="str">
        <f t="shared" si="4"/>
        <v/>
      </c>
      <c r="R122" s="173" t="str">
        <f t="shared" si="5"/>
        <v/>
      </c>
      <c r="S122" s="33" t="str">
        <f t="shared" si="9"/>
        <v/>
      </c>
      <c r="T122" s="147"/>
      <c r="U122" s="19" t="str">
        <f t="shared" si="6"/>
        <v/>
      </c>
      <c r="V122" s="184" t="str">
        <f t="shared" si="7"/>
        <v/>
      </c>
      <c r="W122" s="113"/>
      <c r="X122" s="191"/>
      <c r="Y122" s="30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</row>
    <row r="123" spans="1:75" ht="19">
      <c r="A123" s="14">
        <v>120</v>
      </c>
      <c r="B123" s="138"/>
      <c r="C123" s="109"/>
      <c r="D123" s="41"/>
      <c r="E123" s="110"/>
      <c r="F123" s="147"/>
      <c r="G123" s="154"/>
      <c r="H123" s="147"/>
      <c r="I123" s="130" t="str">
        <f t="shared" si="11"/>
        <v/>
      </c>
      <c r="J123" s="160" t="str">
        <f t="shared" si="12"/>
        <v/>
      </c>
      <c r="K123" s="160">
        <f t="shared" si="1"/>
        <v>0</v>
      </c>
      <c r="L123" s="162"/>
      <c r="M123" s="27" t="str">
        <f t="shared" si="2"/>
        <v/>
      </c>
      <c r="N123" s="173" t="str">
        <f t="shared" si="3"/>
        <v/>
      </c>
      <c r="O123" s="18" t="str">
        <f>IF(N123="","",N123/SUMMARY!$D$1)</f>
        <v/>
      </c>
      <c r="P123" s="147"/>
      <c r="Q123" s="27" t="str">
        <f t="shared" si="4"/>
        <v/>
      </c>
      <c r="R123" s="173" t="str">
        <f t="shared" si="5"/>
        <v/>
      </c>
      <c r="S123" s="33" t="str">
        <f t="shared" si="9"/>
        <v/>
      </c>
      <c r="T123" s="147"/>
      <c r="U123" s="19" t="str">
        <f t="shared" si="6"/>
        <v/>
      </c>
      <c r="V123" s="184" t="str">
        <f t="shared" si="7"/>
        <v/>
      </c>
      <c r="W123" s="113"/>
      <c r="X123" s="191"/>
      <c r="Y123" s="30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</row>
    <row r="124" spans="1:75" ht="19">
      <c r="A124" s="14">
        <v>121</v>
      </c>
      <c r="B124" s="138"/>
      <c r="C124" s="109"/>
      <c r="D124" s="41"/>
      <c r="E124" s="110"/>
      <c r="F124" s="147"/>
      <c r="G124" s="154"/>
      <c r="H124" s="147"/>
      <c r="I124" s="130" t="str">
        <f t="shared" si="11"/>
        <v/>
      </c>
      <c r="J124" s="160" t="str">
        <f t="shared" si="12"/>
        <v/>
      </c>
      <c r="K124" s="160">
        <f t="shared" si="1"/>
        <v>0</v>
      </c>
      <c r="L124" s="162"/>
      <c r="M124" s="27" t="str">
        <f t="shared" si="2"/>
        <v/>
      </c>
      <c r="N124" s="173" t="str">
        <f t="shared" si="3"/>
        <v/>
      </c>
      <c r="O124" s="18" t="str">
        <f>IF(N124="","",N124/SUMMARY!$D$1)</f>
        <v/>
      </c>
      <c r="P124" s="147"/>
      <c r="Q124" s="27" t="str">
        <f t="shared" si="4"/>
        <v/>
      </c>
      <c r="R124" s="173" t="str">
        <f t="shared" si="5"/>
        <v/>
      </c>
      <c r="S124" s="33" t="str">
        <f t="shared" si="9"/>
        <v/>
      </c>
      <c r="T124" s="147"/>
      <c r="U124" s="19" t="str">
        <f t="shared" si="6"/>
        <v/>
      </c>
      <c r="V124" s="184" t="str">
        <f t="shared" si="7"/>
        <v/>
      </c>
      <c r="W124" s="113"/>
      <c r="X124" s="191"/>
      <c r="Y124" s="30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</row>
    <row r="125" spans="1:75" ht="19">
      <c r="A125" s="14">
        <v>122</v>
      </c>
      <c r="B125" s="138"/>
      <c r="C125" s="109"/>
      <c r="D125" s="41"/>
      <c r="E125" s="110"/>
      <c r="F125" s="147"/>
      <c r="G125" s="154"/>
      <c r="H125" s="147"/>
      <c r="I125" s="130" t="str">
        <f t="shared" si="11"/>
        <v/>
      </c>
      <c r="J125" s="160" t="str">
        <f t="shared" si="12"/>
        <v/>
      </c>
      <c r="K125" s="160">
        <f t="shared" si="1"/>
        <v>0</v>
      </c>
      <c r="L125" s="162"/>
      <c r="M125" s="27" t="str">
        <f t="shared" si="2"/>
        <v/>
      </c>
      <c r="N125" s="173" t="str">
        <f t="shared" si="3"/>
        <v/>
      </c>
      <c r="O125" s="18" t="str">
        <f>IF(N125="","",N125/SUMMARY!$D$1)</f>
        <v/>
      </c>
      <c r="P125" s="147"/>
      <c r="Q125" s="27" t="str">
        <f t="shared" si="4"/>
        <v/>
      </c>
      <c r="R125" s="173" t="str">
        <f t="shared" si="5"/>
        <v/>
      </c>
      <c r="S125" s="33" t="str">
        <f t="shared" si="9"/>
        <v/>
      </c>
      <c r="T125" s="147"/>
      <c r="U125" s="19" t="str">
        <f t="shared" si="6"/>
        <v/>
      </c>
      <c r="V125" s="184" t="str">
        <f t="shared" si="7"/>
        <v/>
      </c>
      <c r="W125" s="113"/>
      <c r="X125" s="191"/>
      <c r="Y125" s="30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</row>
    <row r="126" spans="1:75" ht="19">
      <c r="A126" s="14">
        <v>123</v>
      </c>
      <c r="B126" s="138"/>
      <c r="C126" s="109"/>
      <c r="D126" s="41"/>
      <c r="E126" s="110"/>
      <c r="F126" s="147"/>
      <c r="G126" s="154"/>
      <c r="H126" s="147"/>
      <c r="I126" s="130" t="str">
        <f t="shared" si="11"/>
        <v/>
      </c>
      <c r="J126" s="160" t="str">
        <f t="shared" si="12"/>
        <v/>
      </c>
      <c r="K126" s="160">
        <f t="shared" si="1"/>
        <v>0</v>
      </c>
      <c r="L126" s="162"/>
      <c r="M126" s="27" t="str">
        <f t="shared" si="2"/>
        <v/>
      </c>
      <c r="N126" s="173" t="str">
        <f t="shared" si="3"/>
        <v/>
      </c>
      <c r="O126" s="18" t="str">
        <f>IF(N126="","",N126/SUMMARY!$D$1)</f>
        <v/>
      </c>
      <c r="P126" s="147"/>
      <c r="Q126" s="27" t="str">
        <f t="shared" si="4"/>
        <v/>
      </c>
      <c r="R126" s="173" t="str">
        <f t="shared" si="5"/>
        <v/>
      </c>
      <c r="S126" s="33" t="str">
        <f t="shared" si="9"/>
        <v/>
      </c>
      <c r="T126" s="147"/>
      <c r="U126" s="19" t="str">
        <f t="shared" si="6"/>
        <v/>
      </c>
      <c r="V126" s="184" t="str">
        <f t="shared" si="7"/>
        <v/>
      </c>
      <c r="W126" s="113"/>
      <c r="X126" s="191"/>
      <c r="Y126" s="30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</row>
    <row r="127" spans="1:75" ht="19">
      <c r="A127" s="14">
        <v>124</v>
      </c>
      <c r="B127" s="138"/>
      <c r="C127" s="109"/>
      <c r="D127" s="41"/>
      <c r="E127" s="110"/>
      <c r="F127" s="147"/>
      <c r="G127" s="154"/>
      <c r="H127" s="147"/>
      <c r="I127" s="130" t="str">
        <f t="shared" si="11"/>
        <v/>
      </c>
      <c r="J127" s="160" t="str">
        <f t="shared" si="12"/>
        <v/>
      </c>
      <c r="K127" s="160">
        <f t="shared" si="1"/>
        <v>0</v>
      </c>
      <c r="L127" s="162"/>
      <c r="M127" s="27" t="str">
        <f t="shared" si="2"/>
        <v/>
      </c>
      <c r="N127" s="173" t="str">
        <f t="shared" si="3"/>
        <v/>
      </c>
      <c r="O127" s="18" t="str">
        <f>IF(N127="","",N127/SUMMARY!$D$1)</f>
        <v/>
      </c>
      <c r="P127" s="147"/>
      <c r="Q127" s="27" t="str">
        <f t="shared" si="4"/>
        <v/>
      </c>
      <c r="R127" s="173" t="str">
        <f t="shared" si="5"/>
        <v/>
      </c>
      <c r="S127" s="33" t="str">
        <f t="shared" si="9"/>
        <v/>
      </c>
      <c r="T127" s="147"/>
      <c r="U127" s="19" t="str">
        <f t="shared" si="6"/>
        <v/>
      </c>
      <c r="V127" s="184" t="str">
        <f t="shared" si="7"/>
        <v/>
      </c>
      <c r="W127" s="113"/>
      <c r="X127" s="191"/>
      <c r="Y127" s="30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</row>
    <row r="128" spans="1:75" ht="19">
      <c r="A128" s="14">
        <v>125</v>
      </c>
      <c r="B128" s="138"/>
      <c r="C128" s="109"/>
      <c r="D128" s="41"/>
      <c r="E128" s="110"/>
      <c r="F128" s="147"/>
      <c r="G128" s="154"/>
      <c r="H128" s="147"/>
      <c r="I128" s="130" t="str">
        <f t="shared" si="11"/>
        <v/>
      </c>
      <c r="J128" s="160" t="str">
        <f t="shared" si="12"/>
        <v/>
      </c>
      <c r="K128" s="160">
        <f t="shared" si="1"/>
        <v>0</v>
      </c>
      <c r="L128" s="162"/>
      <c r="M128" s="27" t="str">
        <f t="shared" si="2"/>
        <v/>
      </c>
      <c r="N128" s="173" t="str">
        <f t="shared" si="3"/>
        <v/>
      </c>
      <c r="O128" s="18" t="str">
        <f>IF(N128="","",N128/SUMMARY!$D$1)</f>
        <v/>
      </c>
      <c r="P128" s="147"/>
      <c r="Q128" s="27" t="str">
        <f t="shared" si="4"/>
        <v/>
      </c>
      <c r="R128" s="173" t="str">
        <f t="shared" si="5"/>
        <v/>
      </c>
      <c r="S128" s="33" t="str">
        <f t="shared" si="9"/>
        <v/>
      </c>
      <c r="T128" s="147"/>
      <c r="U128" s="19" t="str">
        <f t="shared" si="6"/>
        <v/>
      </c>
      <c r="V128" s="184" t="str">
        <f t="shared" si="7"/>
        <v/>
      </c>
      <c r="W128" s="113"/>
      <c r="X128" s="191"/>
      <c r="Y128" s="30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</row>
    <row r="129" spans="1:75" ht="19">
      <c r="A129" s="14">
        <v>126</v>
      </c>
      <c r="B129" s="138"/>
      <c r="C129" s="109"/>
      <c r="D129" s="41"/>
      <c r="E129" s="110"/>
      <c r="F129" s="147"/>
      <c r="G129" s="154"/>
      <c r="H129" s="147"/>
      <c r="I129" s="130" t="str">
        <f t="shared" si="11"/>
        <v/>
      </c>
      <c r="J129" s="160" t="str">
        <f t="shared" si="12"/>
        <v/>
      </c>
      <c r="K129" s="160">
        <f t="shared" si="1"/>
        <v>0</v>
      </c>
      <c r="L129" s="162"/>
      <c r="M129" s="27" t="str">
        <f t="shared" si="2"/>
        <v/>
      </c>
      <c r="N129" s="173" t="str">
        <f t="shared" si="3"/>
        <v/>
      </c>
      <c r="O129" s="18" t="str">
        <f>IF(N129="","",N129/SUMMARY!$D$1)</f>
        <v/>
      </c>
      <c r="P129" s="147"/>
      <c r="Q129" s="27" t="str">
        <f t="shared" si="4"/>
        <v/>
      </c>
      <c r="R129" s="173" t="str">
        <f t="shared" si="5"/>
        <v/>
      </c>
      <c r="S129" s="33" t="str">
        <f t="shared" si="9"/>
        <v/>
      </c>
      <c r="T129" s="147"/>
      <c r="U129" s="19" t="str">
        <f t="shared" si="6"/>
        <v/>
      </c>
      <c r="V129" s="184" t="str">
        <f t="shared" si="7"/>
        <v/>
      </c>
      <c r="W129" s="113"/>
      <c r="X129" s="191"/>
      <c r="Y129" s="30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</row>
    <row r="130" spans="1:75" ht="19">
      <c r="A130" s="14">
        <v>127</v>
      </c>
      <c r="B130" s="138"/>
      <c r="C130" s="109"/>
      <c r="D130" s="41"/>
      <c r="E130" s="110"/>
      <c r="F130" s="147"/>
      <c r="G130" s="154"/>
      <c r="H130" s="147"/>
      <c r="I130" s="130" t="str">
        <f t="shared" si="11"/>
        <v/>
      </c>
      <c r="J130" s="160" t="str">
        <f t="shared" si="12"/>
        <v/>
      </c>
      <c r="K130" s="160">
        <f t="shared" si="1"/>
        <v>0</v>
      </c>
      <c r="L130" s="162"/>
      <c r="M130" s="27" t="str">
        <f t="shared" si="2"/>
        <v/>
      </c>
      <c r="N130" s="173" t="str">
        <f t="shared" si="3"/>
        <v/>
      </c>
      <c r="O130" s="18" t="str">
        <f>IF(N130="","",N130/SUMMARY!$D$1)</f>
        <v/>
      </c>
      <c r="P130" s="147"/>
      <c r="Q130" s="27" t="str">
        <f t="shared" si="4"/>
        <v/>
      </c>
      <c r="R130" s="173" t="str">
        <f t="shared" si="5"/>
        <v/>
      </c>
      <c r="S130" s="33" t="str">
        <f t="shared" si="9"/>
        <v/>
      </c>
      <c r="T130" s="147"/>
      <c r="U130" s="19" t="str">
        <f t="shared" si="6"/>
        <v/>
      </c>
      <c r="V130" s="184" t="str">
        <f t="shared" si="7"/>
        <v/>
      </c>
      <c r="W130" s="113"/>
      <c r="X130" s="191"/>
      <c r="Y130" s="30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</row>
    <row r="131" spans="1:75" ht="19">
      <c r="A131" s="14">
        <v>128</v>
      </c>
      <c r="B131" s="138"/>
      <c r="C131" s="109"/>
      <c r="D131" s="41"/>
      <c r="E131" s="110"/>
      <c r="F131" s="147"/>
      <c r="G131" s="154"/>
      <c r="H131" s="147"/>
      <c r="I131" s="130" t="str">
        <f t="shared" si="11"/>
        <v/>
      </c>
      <c r="J131" s="160" t="str">
        <f t="shared" si="12"/>
        <v/>
      </c>
      <c r="K131" s="160">
        <f t="shared" si="1"/>
        <v>0</v>
      </c>
      <c r="L131" s="162"/>
      <c r="M131" s="27" t="str">
        <f t="shared" si="2"/>
        <v/>
      </c>
      <c r="N131" s="173" t="str">
        <f t="shared" si="3"/>
        <v/>
      </c>
      <c r="O131" s="18" t="str">
        <f>IF(N131="","",N131/SUMMARY!$D$1)</f>
        <v/>
      </c>
      <c r="P131" s="147"/>
      <c r="Q131" s="27" t="str">
        <f t="shared" si="4"/>
        <v/>
      </c>
      <c r="R131" s="173" t="str">
        <f t="shared" si="5"/>
        <v/>
      </c>
      <c r="S131" s="33" t="str">
        <f t="shared" si="9"/>
        <v/>
      </c>
      <c r="T131" s="147"/>
      <c r="U131" s="19" t="str">
        <f t="shared" si="6"/>
        <v/>
      </c>
      <c r="V131" s="184" t="str">
        <f t="shared" si="7"/>
        <v/>
      </c>
      <c r="W131" s="113"/>
      <c r="X131" s="191"/>
      <c r="Y131" s="30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</row>
    <row r="132" spans="1:75" ht="19">
      <c r="A132" s="14">
        <v>129</v>
      </c>
      <c r="B132" s="138"/>
      <c r="C132" s="109"/>
      <c r="D132" s="41"/>
      <c r="E132" s="110"/>
      <c r="F132" s="147"/>
      <c r="G132" s="154"/>
      <c r="H132" s="147"/>
      <c r="I132" s="130" t="str">
        <f t="shared" si="11"/>
        <v/>
      </c>
      <c r="J132" s="160" t="str">
        <f t="shared" si="12"/>
        <v/>
      </c>
      <c r="K132" s="160">
        <f t="shared" si="1"/>
        <v>0</v>
      </c>
      <c r="L132" s="162"/>
      <c r="M132" s="27" t="str">
        <f t="shared" si="2"/>
        <v/>
      </c>
      <c r="N132" s="173" t="str">
        <f t="shared" si="3"/>
        <v/>
      </c>
      <c r="O132" s="18" t="str">
        <f>IF(N132="","",N132/SUMMARY!$D$1)</f>
        <v/>
      </c>
      <c r="P132" s="147"/>
      <c r="Q132" s="27" t="str">
        <f t="shared" si="4"/>
        <v/>
      </c>
      <c r="R132" s="173" t="str">
        <f t="shared" si="5"/>
        <v/>
      </c>
      <c r="S132" s="33" t="str">
        <f t="shared" si="9"/>
        <v/>
      </c>
      <c r="T132" s="147"/>
      <c r="U132" s="19" t="str">
        <f t="shared" si="6"/>
        <v/>
      </c>
      <c r="V132" s="184" t="str">
        <f t="shared" si="7"/>
        <v/>
      </c>
      <c r="W132" s="113"/>
      <c r="X132" s="191"/>
      <c r="Y132" s="30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</row>
    <row r="133" spans="1:75" ht="19">
      <c r="A133" s="14">
        <v>130</v>
      </c>
      <c r="B133" s="138"/>
      <c r="C133" s="109"/>
      <c r="D133" s="41"/>
      <c r="E133" s="110"/>
      <c r="F133" s="147"/>
      <c r="G133" s="154"/>
      <c r="H133" s="147"/>
      <c r="I133" s="130" t="str">
        <f t="shared" ref="I133:I196" si="13">IF(H133="","",IF(E133="SELL","-",(J133)/H133))</f>
        <v/>
      </c>
      <c r="J133" s="160" t="str">
        <f t="shared" si="12"/>
        <v/>
      </c>
      <c r="K133" s="160">
        <f t="shared" si="1"/>
        <v>0</v>
      </c>
      <c r="L133" s="162"/>
      <c r="M133" s="27" t="str">
        <f t="shared" si="2"/>
        <v/>
      </c>
      <c r="N133" s="173" t="str">
        <f t="shared" si="3"/>
        <v/>
      </c>
      <c r="O133" s="18" t="str">
        <f>IF(N133="","",N133/SUMMARY!$D$1)</f>
        <v/>
      </c>
      <c r="P133" s="147"/>
      <c r="Q133" s="27" t="str">
        <f t="shared" si="4"/>
        <v/>
      </c>
      <c r="R133" s="173" t="str">
        <f t="shared" si="5"/>
        <v/>
      </c>
      <c r="S133" s="33" t="str">
        <f t="shared" si="9"/>
        <v/>
      </c>
      <c r="T133" s="147"/>
      <c r="U133" s="19" t="str">
        <f t="shared" si="6"/>
        <v/>
      </c>
      <c r="V133" s="184" t="str">
        <f t="shared" si="7"/>
        <v/>
      </c>
      <c r="W133" s="113"/>
      <c r="X133" s="191"/>
      <c r="Y133" s="30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</row>
    <row r="134" spans="1:75" ht="19">
      <c r="A134" s="14">
        <v>131</v>
      </c>
      <c r="B134" s="138"/>
      <c r="C134" s="109"/>
      <c r="D134" s="41"/>
      <c r="E134" s="110"/>
      <c r="F134" s="147"/>
      <c r="G134" s="154"/>
      <c r="H134" s="147"/>
      <c r="I134" s="130" t="str">
        <f t="shared" si="13"/>
        <v/>
      </c>
      <c r="J134" s="160" t="str">
        <f t="shared" si="12"/>
        <v/>
      </c>
      <c r="K134" s="160">
        <f t="shared" si="1"/>
        <v>0</v>
      </c>
      <c r="L134" s="162"/>
      <c r="M134" s="27" t="str">
        <f t="shared" si="2"/>
        <v/>
      </c>
      <c r="N134" s="173" t="str">
        <f t="shared" si="3"/>
        <v/>
      </c>
      <c r="O134" s="18" t="str">
        <f>IF(N134="","",N134/SUMMARY!$D$1)</f>
        <v/>
      </c>
      <c r="P134" s="147"/>
      <c r="Q134" s="27" t="str">
        <f t="shared" si="4"/>
        <v/>
      </c>
      <c r="R134" s="173" t="str">
        <f t="shared" si="5"/>
        <v/>
      </c>
      <c r="S134" s="33" t="str">
        <f t="shared" si="9"/>
        <v/>
      </c>
      <c r="T134" s="147"/>
      <c r="U134" s="19" t="str">
        <f t="shared" si="6"/>
        <v/>
      </c>
      <c r="V134" s="184" t="str">
        <f t="shared" si="7"/>
        <v/>
      </c>
      <c r="W134" s="113"/>
      <c r="X134" s="191"/>
      <c r="Y134" s="30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</row>
    <row r="135" spans="1:75" ht="19">
      <c r="A135" s="14">
        <v>132</v>
      </c>
      <c r="B135" s="138"/>
      <c r="C135" s="109"/>
      <c r="D135" s="41"/>
      <c r="E135" s="110"/>
      <c r="F135" s="147"/>
      <c r="G135" s="154"/>
      <c r="H135" s="147"/>
      <c r="I135" s="130" t="str">
        <f t="shared" si="13"/>
        <v/>
      </c>
      <c r="J135" s="160" t="str">
        <f t="shared" ref="J135:J198" si="14">IF(F135="","",F135*G135)</f>
        <v/>
      </c>
      <c r="K135" s="160">
        <f t="shared" si="1"/>
        <v>0</v>
      </c>
      <c r="L135" s="162"/>
      <c r="M135" s="27" t="str">
        <f t="shared" si="2"/>
        <v/>
      </c>
      <c r="N135" s="173" t="str">
        <f t="shared" si="3"/>
        <v/>
      </c>
      <c r="O135" s="18" t="str">
        <f>IF(N135="","",N135/SUMMARY!$D$1)</f>
        <v/>
      </c>
      <c r="P135" s="147"/>
      <c r="Q135" s="27" t="str">
        <f t="shared" si="4"/>
        <v/>
      </c>
      <c r="R135" s="173" t="str">
        <f t="shared" si="5"/>
        <v/>
      </c>
      <c r="S135" s="33" t="str">
        <f t="shared" si="9"/>
        <v/>
      </c>
      <c r="T135" s="147"/>
      <c r="U135" s="19" t="str">
        <f t="shared" si="6"/>
        <v/>
      </c>
      <c r="V135" s="184" t="str">
        <f t="shared" si="7"/>
        <v/>
      </c>
      <c r="W135" s="113"/>
      <c r="X135" s="191"/>
      <c r="Y135" s="30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</row>
    <row r="136" spans="1:75" ht="19">
      <c r="A136" s="14">
        <v>133</v>
      </c>
      <c r="B136" s="138"/>
      <c r="C136" s="109"/>
      <c r="D136" s="41"/>
      <c r="E136" s="110"/>
      <c r="F136" s="147"/>
      <c r="G136" s="154"/>
      <c r="H136" s="147"/>
      <c r="I136" s="130" t="str">
        <f t="shared" si="13"/>
        <v/>
      </c>
      <c r="J136" s="160" t="str">
        <f t="shared" si="14"/>
        <v/>
      </c>
      <c r="K136" s="160">
        <f t="shared" si="1"/>
        <v>0</v>
      </c>
      <c r="L136" s="162"/>
      <c r="M136" s="27" t="str">
        <f t="shared" si="2"/>
        <v/>
      </c>
      <c r="N136" s="173" t="str">
        <f t="shared" si="3"/>
        <v/>
      </c>
      <c r="O136" s="18" t="str">
        <f>IF(N136="","",N136/SUMMARY!$D$1)</f>
        <v/>
      </c>
      <c r="P136" s="147"/>
      <c r="Q136" s="27" t="str">
        <f t="shared" si="4"/>
        <v/>
      </c>
      <c r="R136" s="173" t="str">
        <f t="shared" si="5"/>
        <v/>
      </c>
      <c r="S136" s="33" t="str">
        <f t="shared" si="9"/>
        <v/>
      </c>
      <c r="T136" s="147"/>
      <c r="U136" s="19" t="str">
        <f t="shared" si="6"/>
        <v/>
      </c>
      <c r="V136" s="184" t="str">
        <f t="shared" si="7"/>
        <v/>
      </c>
      <c r="W136" s="113"/>
      <c r="X136" s="191"/>
      <c r="Y136" s="30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</row>
    <row r="137" spans="1:75" ht="19">
      <c r="A137" s="14">
        <v>134</v>
      </c>
      <c r="B137" s="138"/>
      <c r="C137" s="109"/>
      <c r="D137" s="41"/>
      <c r="E137" s="110"/>
      <c r="F137" s="147"/>
      <c r="G137" s="154"/>
      <c r="H137" s="147"/>
      <c r="I137" s="130" t="str">
        <f t="shared" si="13"/>
        <v/>
      </c>
      <c r="J137" s="160" t="str">
        <f t="shared" si="14"/>
        <v/>
      </c>
      <c r="K137" s="160">
        <f t="shared" si="1"/>
        <v>0</v>
      </c>
      <c r="L137" s="162"/>
      <c r="M137" s="27" t="str">
        <f t="shared" si="2"/>
        <v/>
      </c>
      <c r="N137" s="173" t="str">
        <f t="shared" si="3"/>
        <v/>
      </c>
      <c r="O137" s="18" t="str">
        <f>IF(N137="","",N137/SUMMARY!$D$1)</f>
        <v/>
      </c>
      <c r="P137" s="147"/>
      <c r="Q137" s="27" t="str">
        <f t="shared" si="4"/>
        <v/>
      </c>
      <c r="R137" s="173" t="str">
        <f t="shared" si="5"/>
        <v/>
      </c>
      <c r="S137" s="33" t="str">
        <f t="shared" si="9"/>
        <v/>
      </c>
      <c r="T137" s="147"/>
      <c r="U137" s="19" t="str">
        <f t="shared" si="6"/>
        <v/>
      </c>
      <c r="V137" s="184" t="str">
        <f t="shared" si="7"/>
        <v/>
      </c>
      <c r="W137" s="113"/>
      <c r="X137" s="191"/>
      <c r="Y137" s="30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</row>
    <row r="138" spans="1:75" ht="19">
      <c r="A138" s="14">
        <v>135</v>
      </c>
      <c r="B138" s="138"/>
      <c r="C138" s="109"/>
      <c r="D138" s="41"/>
      <c r="E138" s="110"/>
      <c r="F138" s="147"/>
      <c r="G138" s="154"/>
      <c r="H138" s="147"/>
      <c r="I138" s="130" t="str">
        <f t="shared" si="13"/>
        <v/>
      </c>
      <c r="J138" s="160" t="str">
        <f t="shared" si="14"/>
        <v/>
      </c>
      <c r="K138" s="160">
        <f t="shared" si="1"/>
        <v>0</v>
      </c>
      <c r="L138" s="162"/>
      <c r="M138" s="27" t="str">
        <f t="shared" si="2"/>
        <v/>
      </c>
      <c r="N138" s="173" t="str">
        <f t="shared" si="3"/>
        <v/>
      </c>
      <c r="O138" s="18" t="str">
        <f>IF(N138="","",N138/SUMMARY!$D$1)</f>
        <v/>
      </c>
      <c r="P138" s="147"/>
      <c r="Q138" s="27" t="str">
        <f t="shared" si="4"/>
        <v/>
      </c>
      <c r="R138" s="173" t="str">
        <f t="shared" si="5"/>
        <v/>
      </c>
      <c r="S138" s="33" t="str">
        <f t="shared" si="9"/>
        <v/>
      </c>
      <c r="T138" s="147"/>
      <c r="U138" s="19" t="str">
        <f t="shared" si="6"/>
        <v/>
      </c>
      <c r="V138" s="184" t="str">
        <f t="shared" si="7"/>
        <v/>
      </c>
      <c r="W138" s="113"/>
      <c r="X138" s="191"/>
      <c r="Y138" s="30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</row>
    <row r="139" spans="1:75" ht="19">
      <c r="A139" s="14">
        <v>136</v>
      </c>
      <c r="B139" s="138"/>
      <c r="C139" s="109"/>
      <c r="D139" s="41"/>
      <c r="E139" s="110"/>
      <c r="F139" s="147"/>
      <c r="G139" s="154"/>
      <c r="H139" s="147"/>
      <c r="I139" s="130" t="str">
        <f t="shared" si="13"/>
        <v/>
      </c>
      <c r="J139" s="160" t="str">
        <f t="shared" si="14"/>
        <v/>
      </c>
      <c r="K139" s="160">
        <f t="shared" si="1"/>
        <v>0</v>
      </c>
      <c r="L139" s="162"/>
      <c r="M139" s="27" t="str">
        <f t="shared" si="2"/>
        <v/>
      </c>
      <c r="N139" s="173" t="str">
        <f t="shared" si="3"/>
        <v/>
      </c>
      <c r="O139" s="18" t="str">
        <f>IF(N139="","",N139/SUMMARY!$D$1)</f>
        <v/>
      </c>
      <c r="P139" s="147"/>
      <c r="Q139" s="27" t="str">
        <f t="shared" si="4"/>
        <v/>
      </c>
      <c r="R139" s="173" t="str">
        <f t="shared" si="5"/>
        <v/>
      </c>
      <c r="S139" s="33" t="str">
        <f t="shared" si="9"/>
        <v/>
      </c>
      <c r="T139" s="147"/>
      <c r="U139" s="19" t="str">
        <f t="shared" si="6"/>
        <v/>
      </c>
      <c r="V139" s="184" t="str">
        <f t="shared" si="7"/>
        <v/>
      </c>
      <c r="W139" s="113"/>
      <c r="X139" s="191"/>
      <c r="Y139" s="30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</row>
    <row r="140" spans="1:75" ht="19">
      <c r="A140" s="14">
        <v>137</v>
      </c>
      <c r="B140" s="138"/>
      <c r="C140" s="109"/>
      <c r="D140" s="41"/>
      <c r="E140" s="110"/>
      <c r="F140" s="147"/>
      <c r="G140" s="154"/>
      <c r="H140" s="147"/>
      <c r="I140" s="130" t="str">
        <f t="shared" si="13"/>
        <v/>
      </c>
      <c r="J140" s="160" t="str">
        <f t="shared" si="14"/>
        <v/>
      </c>
      <c r="K140" s="160">
        <f t="shared" si="1"/>
        <v>0</v>
      </c>
      <c r="L140" s="162"/>
      <c r="M140" s="27" t="str">
        <f t="shared" si="2"/>
        <v/>
      </c>
      <c r="N140" s="173" t="str">
        <f t="shared" si="3"/>
        <v/>
      </c>
      <c r="O140" s="18" t="str">
        <f>IF(N140="","",N140/SUMMARY!$D$1)</f>
        <v/>
      </c>
      <c r="P140" s="147"/>
      <c r="Q140" s="27" t="str">
        <f t="shared" si="4"/>
        <v/>
      </c>
      <c r="R140" s="173" t="str">
        <f t="shared" si="5"/>
        <v/>
      </c>
      <c r="S140" s="33" t="str">
        <f t="shared" si="9"/>
        <v/>
      </c>
      <c r="T140" s="147"/>
      <c r="U140" s="19" t="str">
        <f t="shared" si="6"/>
        <v/>
      </c>
      <c r="V140" s="184" t="str">
        <f t="shared" si="7"/>
        <v/>
      </c>
      <c r="W140" s="113"/>
      <c r="X140" s="191"/>
      <c r="Y140" s="30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</row>
    <row r="141" spans="1:75" ht="19">
      <c r="A141" s="14">
        <v>138</v>
      </c>
      <c r="B141" s="138"/>
      <c r="C141" s="109"/>
      <c r="D141" s="41"/>
      <c r="E141" s="110"/>
      <c r="F141" s="147"/>
      <c r="G141" s="154"/>
      <c r="H141" s="147"/>
      <c r="I141" s="130" t="str">
        <f t="shared" si="13"/>
        <v/>
      </c>
      <c r="J141" s="160" t="str">
        <f t="shared" si="14"/>
        <v/>
      </c>
      <c r="K141" s="160">
        <f t="shared" si="1"/>
        <v>0</v>
      </c>
      <c r="L141" s="162"/>
      <c r="M141" s="27" t="str">
        <f t="shared" si="2"/>
        <v/>
      </c>
      <c r="N141" s="173" t="str">
        <f t="shared" si="3"/>
        <v/>
      </c>
      <c r="O141" s="18" t="str">
        <f>IF(N141="","",N141/SUMMARY!$D$1)</f>
        <v/>
      </c>
      <c r="P141" s="147"/>
      <c r="Q141" s="27" t="str">
        <f t="shared" si="4"/>
        <v/>
      </c>
      <c r="R141" s="173" t="str">
        <f t="shared" si="5"/>
        <v/>
      </c>
      <c r="S141" s="33" t="str">
        <f t="shared" si="9"/>
        <v/>
      </c>
      <c r="T141" s="147"/>
      <c r="U141" s="19" t="str">
        <f t="shared" si="6"/>
        <v/>
      </c>
      <c r="V141" s="184" t="str">
        <f t="shared" si="7"/>
        <v/>
      </c>
      <c r="W141" s="113"/>
      <c r="X141" s="191"/>
      <c r="Y141" s="30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</row>
    <row r="142" spans="1:75" ht="19">
      <c r="A142" s="14">
        <v>139</v>
      </c>
      <c r="B142" s="138"/>
      <c r="C142" s="109"/>
      <c r="D142" s="41"/>
      <c r="E142" s="110"/>
      <c r="F142" s="147"/>
      <c r="G142" s="154"/>
      <c r="H142" s="147"/>
      <c r="I142" s="130" t="str">
        <f t="shared" si="13"/>
        <v/>
      </c>
      <c r="J142" s="160" t="str">
        <f t="shared" si="14"/>
        <v/>
      </c>
      <c r="K142" s="160">
        <f t="shared" si="1"/>
        <v>0</v>
      </c>
      <c r="L142" s="162"/>
      <c r="M142" s="27" t="str">
        <f t="shared" si="2"/>
        <v/>
      </c>
      <c r="N142" s="173" t="str">
        <f t="shared" si="3"/>
        <v/>
      </c>
      <c r="O142" s="18" t="str">
        <f>IF(N142="","",N142/SUMMARY!$D$1)</f>
        <v/>
      </c>
      <c r="P142" s="147"/>
      <c r="Q142" s="27" t="str">
        <f t="shared" si="4"/>
        <v/>
      </c>
      <c r="R142" s="173" t="str">
        <f t="shared" si="5"/>
        <v/>
      </c>
      <c r="S142" s="33" t="str">
        <f t="shared" si="9"/>
        <v/>
      </c>
      <c r="T142" s="147"/>
      <c r="U142" s="19" t="str">
        <f t="shared" si="6"/>
        <v/>
      </c>
      <c r="V142" s="184" t="str">
        <f t="shared" si="7"/>
        <v/>
      </c>
      <c r="W142" s="113"/>
      <c r="X142" s="191"/>
      <c r="Y142" s="30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</row>
    <row r="143" spans="1:75" ht="19">
      <c r="A143" s="14">
        <v>140</v>
      </c>
      <c r="B143" s="138"/>
      <c r="C143" s="109"/>
      <c r="D143" s="41"/>
      <c r="E143" s="110"/>
      <c r="F143" s="147"/>
      <c r="G143" s="154"/>
      <c r="H143" s="147"/>
      <c r="I143" s="130" t="str">
        <f t="shared" si="13"/>
        <v/>
      </c>
      <c r="J143" s="160" t="str">
        <f t="shared" si="14"/>
        <v/>
      </c>
      <c r="K143" s="160">
        <f t="shared" si="1"/>
        <v>0</v>
      </c>
      <c r="L143" s="162"/>
      <c r="M143" s="27" t="str">
        <f t="shared" si="2"/>
        <v/>
      </c>
      <c r="N143" s="173" t="str">
        <f t="shared" si="3"/>
        <v/>
      </c>
      <c r="O143" s="18" t="str">
        <f>IF(N143="","",N143/SUMMARY!$D$1)</f>
        <v/>
      </c>
      <c r="P143" s="147"/>
      <c r="Q143" s="27" t="str">
        <f t="shared" si="4"/>
        <v/>
      </c>
      <c r="R143" s="173" t="str">
        <f t="shared" si="5"/>
        <v/>
      </c>
      <c r="S143" s="33" t="str">
        <f t="shared" si="9"/>
        <v/>
      </c>
      <c r="T143" s="147"/>
      <c r="U143" s="19" t="str">
        <f t="shared" si="6"/>
        <v/>
      </c>
      <c r="V143" s="184" t="str">
        <f t="shared" si="7"/>
        <v/>
      </c>
      <c r="W143" s="113"/>
      <c r="X143" s="191"/>
      <c r="Y143" s="30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</row>
    <row r="144" spans="1:75" ht="19">
      <c r="A144" s="14">
        <v>141</v>
      </c>
      <c r="B144" s="138"/>
      <c r="C144" s="109"/>
      <c r="D144" s="41"/>
      <c r="E144" s="110"/>
      <c r="F144" s="147"/>
      <c r="G144" s="154"/>
      <c r="H144" s="147"/>
      <c r="I144" s="130" t="str">
        <f t="shared" si="13"/>
        <v/>
      </c>
      <c r="J144" s="160" t="str">
        <f t="shared" si="14"/>
        <v/>
      </c>
      <c r="K144" s="160">
        <f t="shared" si="1"/>
        <v>0</v>
      </c>
      <c r="L144" s="162"/>
      <c r="M144" s="27" t="str">
        <f t="shared" si="2"/>
        <v/>
      </c>
      <c r="N144" s="173" t="str">
        <f t="shared" si="3"/>
        <v/>
      </c>
      <c r="O144" s="18" t="str">
        <f>IF(N144="","",N144/SUMMARY!$D$1)</f>
        <v/>
      </c>
      <c r="P144" s="147"/>
      <c r="Q144" s="27" t="str">
        <f t="shared" si="4"/>
        <v/>
      </c>
      <c r="R144" s="173" t="str">
        <f t="shared" si="5"/>
        <v/>
      </c>
      <c r="S144" s="33" t="str">
        <f t="shared" si="9"/>
        <v/>
      </c>
      <c r="T144" s="147"/>
      <c r="U144" s="19" t="str">
        <f t="shared" si="6"/>
        <v/>
      </c>
      <c r="V144" s="184" t="str">
        <f t="shared" si="7"/>
        <v/>
      </c>
      <c r="W144" s="113"/>
      <c r="X144" s="191"/>
      <c r="Y144" s="30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</row>
    <row r="145" spans="1:75" ht="19">
      <c r="A145" s="14">
        <v>142</v>
      </c>
      <c r="B145" s="138"/>
      <c r="C145" s="109"/>
      <c r="D145" s="41"/>
      <c r="E145" s="110"/>
      <c r="F145" s="147"/>
      <c r="G145" s="154"/>
      <c r="H145" s="147"/>
      <c r="I145" s="130" t="str">
        <f t="shared" si="13"/>
        <v/>
      </c>
      <c r="J145" s="160" t="str">
        <f t="shared" si="14"/>
        <v/>
      </c>
      <c r="K145" s="160">
        <f t="shared" si="1"/>
        <v>0</v>
      </c>
      <c r="L145" s="162"/>
      <c r="M145" s="27" t="str">
        <f t="shared" si="2"/>
        <v/>
      </c>
      <c r="N145" s="173" t="str">
        <f t="shared" si="3"/>
        <v/>
      </c>
      <c r="O145" s="18" t="str">
        <f>IF(N145="","",N145/SUMMARY!$D$1)</f>
        <v/>
      </c>
      <c r="P145" s="147"/>
      <c r="Q145" s="27" t="str">
        <f t="shared" si="4"/>
        <v/>
      </c>
      <c r="R145" s="173" t="str">
        <f t="shared" si="5"/>
        <v/>
      </c>
      <c r="S145" s="33" t="str">
        <f t="shared" si="9"/>
        <v/>
      </c>
      <c r="T145" s="147"/>
      <c r="U145" s="19" t="str">
        <f t="shared" si="6"/>
        <v/>
      </c>
      <c r="V145" s="184" t="str">
        <f t="shared" si="7"/>
        <v/>
      </c>
      <c r="W145" s="113"/>
      <c r="X145" s="191"/>
      <c r="Y145" s="30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</row>
    <row r="146" spans="1:75" ht="19">
      <c r="A146" s="14">
        <v>143</v>
      </c>
      <c r="B146" s="138"/>
      <c r="C146" s="109"/>
      <c r="D146" s="41"/>
      <c r="E146" s="110"/>
      <c r="F146" s="147"/>
      <c r="G146" s="154"/>
      <c r="H146" s="147"/>
      <c r="I146" s="130" t="str">
        <f t="shared" si="13"/>
        <v/>
      </c>
      <c r="J146" s="160" t="str">
        <f t="shared" si="14"/>
        <v/>
      </c>
      <c r="K146" s="160">
        <f t="shared" si="1"/>
        <v>0</v>
      </c>
      <c r="L146" s="162"/>
      <c r="M146" s="27" t="str">
        <f t="shared" si="2"/>
        <v/>
      </c>
      <c r="N146" s="173" t="str">
        <f t="shared" si="3"/>
        <v/>
      </c>
      <c r="O146" s="18" t="str">
        <f>IF(N146="","",N146/SUMMARY!$D$1)</f>
        <v/>
      </c>
      <c r="P146" s="147"/>
      <c r="Q146" s="27" t="str">
        <f t="shared" si="4"/>
        <v/>
      </c>
      <c r="R146" s="173" t="str">
        <f t="shared" si="5"/>
        <v/>
      </c>
      <c r="S146" s="33" t="str">
        <f t="shared" si="9"/>
        <v/>
      </c>
      <c r="T146" s="147"/>
      <c r="U146" s="19" t="str">
        <f t="shared" si="6"/>
        <v/>
      </c>
      <c r="V146" s="184" t="str">
        <f t="shared" si="7"/>
        <v/>
      </c>
      <c r="W146" s="113"/>
      <c r="X146" s="191"/>
      <c r="Y146" s="30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</row>
    <row r="147" spans="1:75" ht="19">
      <c r="A147" s="14">
        <v>144</v>
      </c>
      <c r="B147" s="138"/>
      <c r="C147" s="109"/>
      <c r="D147" s="41"/>
      <c r="E147" s="110"/>
      <c r="F147" s="147"/>
      <c r="G147" s="154"/>
      <c r="H147" s="147"/>
      <c r="I147" s="130" t="str">
        <f t="shared" si="13"/>
        <v/>
      </c>
      <c r="J147" s="160" t="str">
        <f t="shared" si="14"/>
        <v/>
      </c>
      <c r="K147" s="160">
        <f t="shared" si="1"/>
        <v>0</v>
      </c>
      <c r="L147" s="162"/>
      <c r="M147" s="27" t="str">
        <f t="shared" si="2"/>
        <v/>
      </c>
      <c r="N147" s="173" t="str">
        <f t="shared" si="3"/>
        <v/>
      </c>
      <c r="O147" s="18" t="str">
        <f>IF(N147="","",N147/SUMMARY!$D$1)</f>
        <v/>
      </c>
      <c r="P147" s="147"/>
      <c r="Q147" s="27" t="str">
        <f t="shared" si="4"/>
        <v/>
      </c>
      <c r="R147" s="173" t="str">
        <f t="shared" si="5"/>
        <v/>
      </c>
      <c r="S147" s="33" t="str">
        <f t="shared" si="9"/>
        <v/>
      </c>
      <c r="T147" s="147"/>
      <c r="U147" s="19" t="str">
        <f t="shared" si="6"/>
        <v/>
      </c>
      <c r="V147" s="184" t="str">
        <f t="shared" si="7"/>
        <v/>
      </c>
      <c r="W147" s="113"/>
      <c r="X147" s="191"/>
      <c r="Y147" s="30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</row>
    <row r="148" spans="1:75" ht="19">
      <c r="A148" s="14">
        <v>145</v>
      </c>
      <c r="B148" s="138"/>
      <c r="C148" s="109"/>
      <c r="D148" s="41"/>
      <c r="E148" s="110"/>
      <c r="F148" s="147"/>
      <c r="G148" s="154"/>
      <c r="H148" s="147"/>
      <c r="I148" s="130" t="str">
        <f t="shared" si="13"/>
        <v/>
      </c>
      <c r="J148" s="160" t="str">
        <f t="shared" si="14"/>
        <v/>
      </c>
      <c r="K148" s="160">
        <f t="shared" si="1"/>
        <v>0</v>
      </c>
      <c r="L148" s="162"/>
      <c r="M148" s="27" t="str">
        <f t="shared" si="2"/>
        <v/>
      </c>
      <c r="N148" s="173" t="str">
        <f t="shared" si="3"/>
        <v/>
      </c>
      <c r="O148" s="18" t="str">
        <f>IF(N148="","",N148/SUMMARY!$D$1)</f>
        <v/>
      </c>
      <c r="P148" s="147"/>
      <c r="Q148" s="27" t="str">
        <f t="shared" si="4"/>
        <v/>
      </c>
      <c r="R148" s="173" t="str">
        <f t="shared" si="5"/>
        <v/>
      </c>
      <c r="S148" s="33" t="str">
        <f t="shared" si="9"/>
        <v/>
      </c>
      <c r="T148" s="147"/>
      <c r="U148" s="19" t="str">
        <f t="shared" si="6"/>
        <v/>
      </c>
      <c r="V148" s="184" t="str">
        <f t="shared" si="7"/>
        <v/>
      </c>
      <c r="W148" s="113"/>
      <c r="X148" s="191"/>
      <c r="Y148" s="30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</row>
    <row r="149" spans="1:75" ht="19">
      <c r="A149" s="14">
        <v>146</v>
      </c>
      <c r="B149" s="138"/>
      <c r="C149" s="109"/>
      <c r="D149" s="41"/>
      <c r="E149" s="110"/>
      <c r="F149" s="147"/>
      <c r="G149" s="154"/>
      <c r="H149" s="147"/>
      <c r="I149" s="130" t="str">
        <f t="shared" si="13"/>
        <v/>
      </c>
      <c r="J149" s="160" t="str">
        <f t="shared" si="14"/>
        <v/>
      </c>
      <c r="K149" s="160">
        <f t="shared" si="1"/>
        <v>0</v>
      </c>
      <c r="L149" s="162"/>
      <c r="M149" s="27" t="str">
        <f t="shared" si="2"/>
        <v/>
      </c>
      <c r="N149" s="173" t="str">
        <f t="shared" si="3"/>
        <v/>
      </c>
      <c r="O149" s="18" t="str">
        <f>IF(N149="","",N149/SUMMARY!$D$1)</f>
        <v/>
      </c>
      <c r="P149" s="147"/>
      <c r="Q149" s="27" t="str">
        <f t="shared" si="4"/>
        <v/>
      </c>
      <c r="R149" s="173" t="str">
        <f t="shared" si="5"/>
        <v/>
      </c>
      <c r="S149" s="33" t="str">
        <f t="shared" si="9"/>
        <v/>
      </c>
      <c r="T149" s="147"/>
      <c r="U149" s="19" t="str">
        <f t="shared" si="6"/>
        <v/>
      </c>
      <c r="V149" s="184" t="str">
        <f t="shared" si="7"/>
        <v/>
      </c>
      <c r="W149" s="113"/>
      <c r="X149" s="191"/>
      <c r="Y149" s="30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</row>
    <row r="150" spans="1:75" ht="19">
      <c r="A150" s="14">
        <v>147</v>
      </c>
      <c r="B150" s="138"/>
      <c r="C150" s="109"/>
      <c r="D150" s="41"/>
      <c r="E150" s="110"/>
      <c r="F150" s="147"/>
      <c r="G150" s="154"/>
      <c r="H150" s="147"/>
      <c r="I150" s="130" t="str">
        <f t="shared" si="13"/>
        <v/>
      </c>
      <c r="J150" s="160" t="str">
        <f t="shared" si="14"/>
        <v/>
      </c>
      <c r="K150" s="160">
        <f t="shared" si="1"/>
        <v>0</v>
      </c>
      <c r="L150" s="162"/>
      <c r="M150" s="27" t="str">
        <f t="shared" si="2"/>
        <v/>
      </c>
      <c r="N150" s="173" t="str">
        <f t="shared" si="3"/>
        <v/>
      </c>
      <c r="O150" s="18" t="str">
        <f>IF(N150="","",N150/SUMMARY!$D$1)</f>
        <v/>
      </c>
      <c r="P150" s="147"/>
      <c r="Q150" s="27" t="str">
        <f t="shared" si="4"/>
        <v/>
      </c>
      <c r="R150" s="173" t="str">
        <f t="shared" si="5"/>
        <v/>
      </c>
      <c r="S150" s="33" t="str">
        <f t="shared" si="9"/>
        <v/>
      </c>
      <c r="T150" s="147"/>
      <c r="U150" s="19" t="str">
        <f t="shared" si="6"/>
        <v/>
      </c>
      <c r="V150" s="184" t="str">
        <f t="shared" si="7"/>
        <v/>
      </c>
      <c r="W150" s="113"/>
      <c r="X150" s="191"/>
      <c r="Y150" s="30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</row>
    <row r="151" spans="1:75" ht="19">
      <c r="A151" s="14">
        <v>148</v>
      </c>
      <c r="B151" s="138"/>
      <c r="C151" s="109"/>
      <c r="D151" s="41"/>
      <c r="E151" s="110"/>
      <c r="F151" s="147"/>
      <c r="G151" s="154"/>
      <c r="H151" s="147"/>
      <c r="I151" s="130" t="str">
        <f t="shared" si="13"/>
        <v/>
      </c>
      <c r="J151" s="160" t="str">
        <f t="shared" si="14"/>
        <v/>
      </c>
      <c r="K151" s="160">
        <f t="shared" si="1"/>
        <v>0</v>
      </c>
      <c r="L151" s="162"/>
      <c r="M151" s="27" t="str">
        <f t="shared" si="2"/>
        <v/>
      </c>
      <c r="N151" s="173" t="str">
        <f t="shared" si="3"/>
        <v/>
      </c>
      <c r="O151" s="18" t="str">
        <f>IF(N151="","",N151/SUMMARY!$D$1)</f>
        <v/>
      </c>
      <c r="P151" s="147"/>
      <c r="Q151" s="27" t="str">
        <f t="shared" si="4"/>
        <v/>
      </c>
      <c r="R151" s="173" t="str">
        <f t="shared" si="5"/>
        <v/>
      </c>
      <c r="S151" s="33" t="str">
        <f t="shared" si="9"/>
        <v/>
      </c>
      <c r="T151" s="147"/>
      <c r="U151" s="19" t="str">
        <f t="shared" si="6"/>
        <v/>
      </c>
      <c r="V151" s="184" t="str">
        <f t="shared" si="7"/>
        <v/>
      </c>
      <c r="W151" s="113"/>
      <c r="X151" s="191"/>
      <c r="Y151" s="30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</row>
    <row r="152" spans="1:75" ht="19">
      <c r="A152" s="14">
        <v>149</v>
      </c>
      <c r="B152" s="138"/>
      <c r="C152" s="109"/>
      <c r="D152" s="41"/>
      <c r="E152" s="110"/>
      <c r="F152" s="147"/>
      <c r="G152" s="154"/>
      <c r="H152" s="147"/>
      <c r="I152" s="130" t="str">
        <f t="shared" si="13"/>
        <v/>
      </c>
      <c r="J152" s="160" t="str">
        <f t="shared" si="14"/>
        <v/>
      </c>
      <c r="K152" s="160">
        <f t="shared" si="1"/>
        <v>0</v>
      </c>
      <c r="L152" s="162"/>
      <c r="M152" s="27" t="str">
        <f t="shared" si="2"/>
        <v/>
      </c>
      <c r="N152" s="173" t="str">
        <f t="shared" si="3"/>
        <v/>
      </c>
      <c r="O152" s="18" t="str">
        <f>IF(N152="","",N152/SUMMARY!$D$1)</f>
        <v/>
      </c>
      <c r="P152" s="147"/>
      <c r="Q152" s="27" t="str">
        <f t="shared" si="4"/>
        <v/>
      </c>
      <c r="R152" s="173" t="str">
        <f t="shared" si="5"/>
        <v/>
      </c>
      <c r="S152" s="33" t="str">
        <f t="shared" si="9"/>
        <v/>
      </c>
      <c r="T152" s="147"/>
      <c r="U152" s="19" t="str">
        <f t="shared" si="6"/>
        <v/>
      </c>
      <c r="V152" s="184" t="str">
        <f t="shared" si="7"/>
        <v/>
      </c>
      <c r="W152" s="113"/>
      <c r="X152" s="191"/>
      <c r="Y152" s="30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</row>
    <row r="153" spans="1:75" ht="19">
      <c r="A153" s="14">
        <v>150</v>
      </c>
      <c r="B153" s="138"/>
      <c r="C153" s="109"/>
      <c r="D153" s="41"/>
      <c r="E153" s="110"/>
      <c r="F153" s="147"/>
      <c r="G153" s="154"/>
      <c r="H153" s="147"/>
      <c r="I153" s="130" t="str">
        <f t="shared" si="13"/>
        <v/>
      </c>
      <c r="J153" s="160" t="str">
        <f t="shared" si="14"/>
        <v/>
      </c>
      <c r="K153" s="160">
        <f t="shared" si="1"/>
        <v>0</v>
      </c>
      <c r="L153" s="162"/>
      <c r="M153" s="27" t="str">
        <f t="shared" si="2"/>
        <v/>
      </c>
      <c r="N153" s="173" t="str">
        <f t="shared" si="3"/>
        <v/>
      </c>
      <c r="O153" s="18" t="str">
        <f>IF(N153="","",N153/SUMMARY!$D$1)</f>
        <v/>
      </c>
      <c r="P153" s="147"/>
      <c r="Q153" s="27" t="str">
        <f t="shared" si="4"/>
        <v/>
      </c>
      <c r="R153" s="173" t="str">
        <f t="shared" si="5"/>
        <v/>
      </c>
      <c r="S153" s="33" t="str">
        <f t="shared" si="9"/>
        <v/>
      </c>
      <c r="T153" s="147"/>
      <c r="U153" s="19" t="str">
        <f t="shared" si="6"/>
        <v/>
      </c>
      <c r="V153" s="184" t="str">
        <f t="shared" si="7"/>
        <v/>
      </c>
      <c r="W153" s="113"/>
      <c r="X153" s="191"/>
      <c r="Y153" s="30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</row>
    <row r="154" spans="1:75" ht="19">
      <c r="A154" s="14">
        <v>151</v>
      </c>
      <c r="B154" s="138"/>
      <c r="C154" s="109"/>
      <c r="D154" s="41"/>
      <c r="E154" s="110"/>
      <c r="F154" s="147"/>
      <c r="G154" s="154"/>
      <c r="H154" s="147"/>
      <c r="I154" s="130" t="str">
        <f t="shared" si="13"/>
        <v/>
      </c>
      <c r="J154" s="160" t="str">
        <f t="shared" si="14"/>
        <v/>
      </c>
      <c r="K154" s="160">
        <f t="shared" si="1"/>
        <v>0</v>
      </c>
      <c r="L154" s="162"/>
      <c r="M154" s="27" t="str">
        <f t="shared" si="2"/>
        <v/>
      </c>
      <c r="N154" s="173" t="str">
        <f t="shared" si="3"/>
        <v/>
      </c>
      <c r="O154" s="18" t="str">
        <f>IF(N154="","",N154/SUMMARY!$D$1)</f>
        <v/>
      </c>
      <c r="P154" s="147"/>
      <c r="Q154" s="27" t="str">
        <f t="shared" si="4"/>
        <v/>
      </c>
      <c r="R154" s="173" t="str">
        <f t="shared" si="5"/>
        <v/>
      </c>
      <c r="S154" s="33" t="str">
        <f t="shared" si="9"/>
        <v/>
      </c>
      <c r="T154" s="147"/>
      <c r="U154" s="19" t="str">
        <f t="shared" si="6"/>
        <v/>
      </c>
      <c r="V154" s="184" t="str">
        <f t="shared" si="7"/>
        <v/>
      </c>
      <c r="W154" s="113"/>
      <c r="X154" s="191"/>
      <c r="Y154" s="30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</row>
    <row r="155" spans="1:75" ht="19">
      <c r="A155" s="14">
        <v>152</v>
      </c>
      <c r="B155" s="138"/>
      <c r="C155" s="109"/>
      <c r="D155" s="41"/>
      <c r="E155" s="110"/>
      <c r="F155" s="147"/>
      <c r="G155" s="154"/>
      <c r="H155" s="147"/>
      <c r="I155" s="130" t="str">
        <f t="shared" si="13"/>
        <v/>
      </c>
      <c r="J155" s="160" t="str">
        <f t="shared" si="14"/>
        <v/>
      </c>
      <c r="K155" s="160">
        <f t="shared" si="1"/>
        <v>0</v>
      </c>
      <c r="L155" s="162"/>
      <c r="M155" s="27" t="str">
        <f t="shared" si="2"/>
        <v/>
      </c>
      <c r="N155" s="173" t="str">
        <f t="shared" si="3"/>
        <v/>
      </c>
      <c r="O155" s="18" t="str">
        <f>IF(N155="","",N155/SUMMARY!$D$1)</f>
        <v/>
      </c>
      <c r="P155" s="147"/>
      <c r="Q155" s="27" t="str">
        <f t="shared" si="4"/>
        <v/>
      </c>
      <c r="R155" s="173" t="str">
        <f t="shared" si="5"/>
        <v/>
      </c>
      <c r="S155" s="33" t="str">
        <f t="shared" si="9"/>
        <v/>
      </c>
      <c r="T155" s="147"/>
      <c r="U155" s="19" t="str">
        <f t="shared" si="6"/>
        <v/>
      </c>
      <c r="V155" s="184" t="str">
        <f t="shared" si="7"/>
        <v/>
      </c>
      <c r="W155" s="113"/>
      <c r="X155" s="191"/>
      <c r="Y155" s="30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</row>
    <row r="156" spans="1:75" ht="19">
      <c r="A156" s="14">
        <v>153</v>
      </c>
      <c r="B156" s="138"/>
      <c r="C156" s="109"/>
      <c r="D156" s="41"/>
      <c r="E156" s="110"/>
      <c r="F156" s="147"/>
      <c r="G156" s="154"/>
      <c r="H156" s="147"/>
      <c r="I156" s="130" t="str">
        <f t="shared" si="13"/>
        <v/>
      </c>
      <c r="J156" s="160" t="str">
        <f t="shared" si="14"/>
        <v/>
      </c>
      <c r="K156" s="160">
        <f t="shared" si="1"/>
        <v>0</v>
      </c>
      <c r="L156" s="162"/>
      <c r="M156" s="27" t="str">
        <f t="shared" si="2"/>
        <v/>
      </c>
      <c r="N156" s="173" t="str">
        <f t="shared" si="3"/>
        <v/>
      </c>
      <c r="O156" s="18" t="str">
        <f>IF(N156="","",N156/SUMMARY!$D$1)</f>
        <v/>
      </c>
      <c r="P156" s="147"/>
      <c r="Q156" s="27" t="str">
        <f t="shared" si="4"/>
        <v/>
      </c>
      <c r="R156" s="173" t="str">
        <f t="shared" si="5"/>
        <v/>
      </c>
      <c r="S156" s="33" t="str">
        <f t="shared" si="9"/>
        <v/>
      </c>
      <c r="T156" s="147"/>
      <c r="U156" s="19" t="str">
        <f t="shared" si="6"/>
        <v/>
      </c>
      <c r="V156" s="184" t="str">
        <f t="shared" si="7"/>
        <v/>
      </c>
      <c r="W156" s="113"/>
      <c r="X156" s="191"/>
      <c r="Y156" s="30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</row>
    <row r="157" spans="1:75" ht="19">
      <c r="A157" s="14">
        <v>154</v>
      </c>
      <c r="B157" s="138"/>
      <c r="C157" s="109"/>
      <c r="D157" s="41"/>
      <c r="E157" s="110"/>
      <c r="F157" s="147"/>
      <c r="G157" s="154"/>
      <c r="H157" s="147"/>
      <c r="I157" s="130" t="str">
        <f t="shared" si="13"/>
        <v/>
      </c>
      <c r="J157" s="160" t="str">
        <f t="shared" si="14"/>
        <v/>
      </c>
      <c r="K157" s="160">
        <f t="shared" si="1"/>
        <v>0</v>
      </c>
      <c r="L157" s="162"/>
      <c r="M157" s="27" t="str">
        <f t="shared" si="2"/>
        <v/>
      </c>
      <c r="N157" s="173" t="str">
        <f t="shared" si="3"/>
        <v/>
      </c>
      <c r="O157" s="18" t="str">
        <f>IF(N157="","",N157/SUMMARY!$D$1)</f>
        <v/>
      </c>
      <c r="P157" s="147"/>
      <c r="Q157" s="27" t="str">
        <f t="shared" si="4"/>
        <v/>
      </c>
      <c r="R157" s="173" t="str">
        <f t="shared" si="5"/>
        <v/>
      </c>
      <c r="S157" s="33" t="str">
        <f t="shared" si="9"/>
        <v/>
      </c>
      <c r="T157" s="147"/>
      <c r="U157" s="19" t="str">
        <f t="shared" si="6"/>
        <v/>
      </c>
      <c r="V157" s="184" t="str">
        <f t="shared" si="7"/>
        <v/>
      </c>
      <c r="W157" s="113"/>
      <c r="X157" s="191"/>
      <c r="Y157" s="30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</row>
    <row r="158" spans="1:75" ht="19">
      <c r="A158" s="14">
        <v>155</v>
      </c>
      <c r="B158" s="138"/>
      <c r="C158" s="109"/>
      <c r="D158" s="41"/>
      <c r="E158" s="110"/>
      <c r="F158" s="147"/>
      <c r="G158" s="154"/>
      <c r="H158" s="147"/>
      <c r="I158" s="130" t="str">
        <f t="shared" si="13"/>
        <v/>
      </c>
      <c r="J158" s="160" t="str">
        <f t="shared" si="14"/>
        <v/>
      </c>
      <c r="K158" s="160">
        <f t="shared" si="1"/>
        <v>0</v>
      </c>
      <c r="L158" s="162"/>
      <c r="M158" s="27" t="str">
        <f t="shared" si="2"/>
        <v/>
      </c>
      <c r="N158" s="173" t="str">
        <f t="shared" si="3"/>
        <v/>
      </c>
      <c r="O158" s="18" t="str">
        <f>IF(N158="","",N158/SUMMARY!$D$1)</f>
        <v/>
      </c>
      <c r="P158" s="147"/>
      <c r="Q158" s="27" t="str">
        <f t="shared" si="4"/>
        <v/>
      </c>
      <c r="R158" s="173" t="str">
        <f t="shared" si="5"/>
        <v/>
      </c>
      <c r="S158" s="33" t="str">
        <f t="shared" si="9"/>
        <v/>
      </c>
      <c r="T158" s="147"/>
      <c r="U158" s="19" t="str">
        <f t="shared" si="6"/>
        <v/>
      </c>
      <c r="V158" s="184" t="str">
        <f t="shared" si="7"/>
        <v/>
      </c>
      <c r="W158" s="113"/>
      <c r="X158" s="191"/>
      <c r="Y158" s="30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</row>
    <row r="159" spans="1:75" ht="19">
      <c r="A159" s="14">
        <v>156</v>
      </c>
      <c r="B159" s="138"/>
      <c r="C159" s="109"/>
      <c r="D159" s="41"/>
      <c r="E159" s="110"/>
      <c r="F159" s="147"/>
      <c r="G159" s="154"/>
      <c r="H159" s="147"/>
      <c r="I159" s="130" t="str">
        <f t="shared" si="13"/>
        <v/>
      </c>
      <c r="J159" s="160" t="str">
        <f t="shared" si="14"/>
        <v/>
      </c>
      <c r="K159" s="160">
        <f t="shared" si="1"/>
        <v>0</v>
      </c>
      <c r="L159" s="162"/>
      <c r="M159" s="27" t="str">
        <f t="shared" si="2"/>
        <v/>
      </c>
      <c r="N159" s="173" t="str">
        <f t="shared" si="3"/>
        <v/>
      </c>
      <c r="O159" s="18" t="str">
        <f>IF(N159="","",N159/SUMMARY!$D$1)</f>
        <v/>
      </c>
      <c r="P159" s="147"/>
      <c r="Q159" s="27" t="str">
        <f t="shared" si="4"/>
        <v/>
      </c>
      <c r="R159" s="173" t="str">
        <f t="shared" si="5"/>
        <v/>
      </c>
      <c r="S159" s="33" t="str">
        <f t="shared" si="9"/>
        <v/>
      </c>
      <c r="T159" s="147"/>
      <c r="U159" s="19" t="str">
        <f t="shared" si="6"/>
        <v/>
      </c>
      <c r="V159" s="184" t="str">
        <f t="shared" si="7"/>
        <v/>
      </c>
      <c r="W159" s="113"/>
      <c r="X159" s="191"/>
      <c r="Y159" s="30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</row>
    <row r="160" spans="1:75" ht="19">
      <c r="A160" s="14">
        <v>157</v>
      </c>
      <c r="B160" s="138"/>
      <c r="C160" s="109"/>
      <c r="D160" s="41"/>
      <c r="E160" s="110"/>
      <c r="F160" s="147"/>
      <c r="G160" s="154"/>
      <c r="H160" s="147"/>
      <c r="I160" s="130" t="str">
        <f t="shared" si="13"/>
        <v/>
      </c>
      <c r="J160" s="160" t="str">
        <f t="shared" si="14"/>
        <v/>
      </c>
      <c r="K160" s="160">
        <f t="shared" si="1"/>
        <v>0</v>
      </c>
      <c r="L160" s="162"/>
      <c r="M160" s="27" t="str">
        <f t="shared" si="2"/>
        <v/>
      </c>
      <c r="N160" s="173" t="str">
        <f t="shared" si="3"/>
        <v/>
      </c>
      <c r="O160" s="18" t="str">
        <f>IF(N160="","",N160/SUMMARY!$D$1)</f>
        <v/>
      </c>
      <c r="P160" s="147"/>
      <c r="Q160" s="27" t="str">
        <f t="shared" si="4"/>
        <v/>
      </c>
      <c r="R160" s="173" t="str">
        <f t="shared" si="5"/>
        <v/>
      </c>
      <c r="S160" s="33" t="str">
        <f t="shared" si="9"/>
        <v/>
      </c>
      <c r="T160" s="147"/>
      <c r="U160" s="19" t="str">
        <f t="shared" si="6"/>
        <v/>
      </c>
      <c r="V160" s="184" t="str">
        <f t="shared" si="7"/>
        <v/>
      </c>
      <c r="W160" s="113"/>
      <c r="X160" s="191"/>
      <c r="Y160" s="30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</row>
    <row r="161" spans="1:75" ht="19">
      <c r="A161" s="14">
        <v>158</v>
      </c>
      <c r="B161" s="138"/>
      <c r="C161" s="109"/>
      <c r="D161" s="41"/>
      <c r="E161" s="110"/>
      <c r="F161" s="147"/>
      <c r="G161" s="154"/>
      <c r="H161" s="147"/>
      <c r="I161" s="130" t="str">
        <f t="shared" si="13"/>
        <v/>
      </c>
      <c r="J161" s="160" t="str">
        <f t="shared" si="14"/>
        <v/>
      </c>
      <c r="K161" s="160">
        <f t="shared" si="1"/>
        <v>0</v>
      </c>
      <c r="L161" s="162"/>
      <c r="M161" s="27" t="str">
        <f t="shared" si="2"/>
        <v/>
      </c>
      <c r="N161" s="173" t="str">
        <f t="shared" si="3"/>
        <v/>
      </c>
      <c r="O161" s="18" t="str">
        <f>IF(N161="","",N161/SUMMARY!$D$1)</f>
        <v/>
      </c>
      <c r="P161" s="147"/>
      <c r="Q161" s="27" t="str">
        <f t="shared" si="4"/>
        <v/>
      </c>
      <c r="R161" s="173" t="str">
        <f t="shared" si="5"/>
        <v/>
      </c>
      <c r="S161" s="33" t="str">
        <f t="shared" si="9"/>
        <v/>
      </c>
      <c r="T161" s="147"/>
      <c r="U161" s="19" t="str">
        <f t="shared" si="6"/>
        <v/>
      </c>
      <c r="V161" s="184" t="str">
        <f t="shared" si="7"/>
        <v/>
      </c>
      <c r="W161" s="113"/>
      <c r="X161" s="191"/>
      <c r="Y161" s="30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</row>
    <row r="162" spans="1:75" ht="19">
      <c r="A162" s="14">
        <v>159</v>
      </c>
      <c r="B162" s="138"/>
      <c r="C162" s="109"/>
      <c r="D162" s="41"/>
      <c r="E162" s="110"/>
      <c r="F162" s="147"/>
      <c r="G162" s="154"/>
      <c r="H162" s="147"/>
      <c r="I162" s="130" t="str">
        <f t="shared" si="13"/>
        <v/>
      </c>
      <c r="J162" s="160" t="str">
        <f t="shared" si="14"/>
        <v/>
      </c>
      <c r="K162" s="160">
        <f t="shared" si="1"/>
        <v>0</v>
      </c>
      <c r="L162" s="162"/>
      <c r="M162" s="27" t="str">
        <f t="shared" si="2"/>
        <v/>
      </c>
      <c r="N162" s="173" t="str">
        <f t="shared" si="3"/>
        <v/>
      </c>
      <c r="O162" s="18" t="str">
        <f>IF(N162="","",N162/SUMMARY!$D$1)</f>
        <v/>
      </c>
      <c r="P162" s="147"/>
      <c r="Q162" s="27" t="str">
        <f t="shared" si="4"/>
        <v/>
      </c>
      <c r="R162" s="173" t="str">
        <f t="shared" si="5"/>
        <v/>
      </c>
      <c r="S162" s="33" t="str">
        <f t="shared" si="9"/>
        <v/>
      </c>
      <c r="T162" s="147"/>
      <c r="U162" s="19" t="str">
        <f t="shared" si="6"/>
        <v/>
      </c>
      <c r="V162" s="184" t="str">
        <f t="shared" si="7"/>
        <v/>
      </c>
      <c r="W162" s="113"/>
      <c r="X162" s="191"/>
      <c r="Y162" s="30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</row>
    <row r="163" spans="1:75" ht="19">
      <c r="A163" s="14">
        <v>160</v>
      </c>
      <c r="B163" s="138"/>
      <c r="C163" s="109"/>
      <c r="D163" s="41"/>
      <c r="E163" s="110"/>
      <c r="F163" s="147"/>
      <c r="G163" s="154"/>
      <c r="H163" s="147"/>
      <c r="I163" s="130" t="str">
        <f t="shared" si="13"/>
        <v/>
      </c>
      <c r="J163" s="160" t="str">
        <f t="shared" si="14"/>
        <v/>
      </c>
      <c r="K163" s="160">
        <f t="shared" si="1"/>
        <v>0</v>
      </c>
      <c r="L163" s="162"/>
      <c r="M163" s="27" t="str">
        <f t="shared" si="2"/>
        <v/>
      </c>
      <c r="N163" s="173" t="str">
        <f t="shared" si="3"/>
        <v/>
      </c>
      <c r="O163" s="18" t="str">
        <f>IF(N163="","",N163/SUMMARY!$D$1)</f>
        <v/>
      </c>
      <c r="P163" s="147"/>
      <c r="Q163" s="27" t="str">
        <f t="shared" si="4"/>
        <v/>
      </c>
      <c r="R163" s="173" t="str">
        <f t="shared" si="5"/>
        <v/>
      </c>
      <c r="S163" s="33" t="str">
        <f t="shared" si="9"/>
        <v/>
      </c>
      <c r="T163" s="147"/>
      <c r="U163" s="19" t="str">
        <f t="shared" si="6"/>
        <v/>
      </c>
      <c r="V163" s="184" t="str">
        <f t="shared" si="7"/>
        <v/>
      </c>
      <c r="W163" s="113"/>
      <c r="X163" s="191"/>
      <c r="Y163" s="30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</row>
    <row r="164" spans="1:75" ht="19">
      <c r="A164" s="14">
        <v>161</v>
      </c>
      <c r="B164" s="138"/>
      <c r="C164" s="109"/>
      <c r="D164" s="41"/>
      <c r="E164" s="110"/>
      <c r="F164" s="147"/>
      <c r="G164" s="154"/>
      <c r="H164" s="147"/>
      <c r="I164" s="130" t="str">
        <f t="shared" si="13"/>
        <v/>
      </c>
      <c r="J164" s="160" t="str">
        <f t="shared" si="14"/>
        <v/>
      </c>
      <c r="K164" s="160">
        <f t="shared" si="1"/>
        <v>0</v>
      </c>
      <c r="L164" s="162"/>
      <c r="M164" s="27" t="str">
        <f t="shared" si="2"/>
        <v/>
      </c>
      <c r="N164" s="173" t="str">
        <f t="shared" si="3"/>
        <v/>
      </c>
      <c r="O164" s="18" t="str">
        <f>IF(N164="","",N164/SUMMARY!$D$1)</f>
        <v/>
      </c>
      <c r="P164" s="147"/>
      <c r="Q164" s="27" t="str">
        <f t="shared" si="4"/>
        <v/>
      </c>
      <c r="R164" s="173" t="str">
        <f t="shared" si="5"/>
        <v/>
      </c>
      <c r="S164" s="33" t="str">
        <f t="shared" si="9"/>
        <v/>
      </c>
      <c r="T164" s="147"/>
      <c r="U164" s="19" t="str">
        <f t="shared" si="6"/>
        <v/>
      </c>
      <c r="V164" s="184" t="str">
        <f t="shared" si="7"/>
        <v/>
      </c>
      <c r="W164" s="113"/>
      <c r="X164" s="191"/>
      <c r="Y164" s="30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</row>
    <row r="165" spans="1:75" ht="19">
      <c r="A165" s="14">
        <v>162</v>
      </c>
      <c r="B165" s="138"/>
      <c r="C165" s="109"/>
      <c r="D165" s="41"/>
      <c r="E165" s="110"/>
      <c r="F165" s="147"/>
      <c r="G165" s="154"/>
      <c r="H165" s="147"/>
      <c r="I165" s="130" t="str">
        <f t="shared" si="13"/>
        <v/>
      </c>
      <c r="J165" s="160" t="str">
        <f t="shared" si="14"/>
        <v/>
      </c>
      <c r="K165" s="160">
        <f t="shared" si="1"/>
        <v>0</v>
      </c>
      <c r="L165" s="162"/>
      <c r="M165" s="27" t="str">
        <f t="shared" si="2"/>
        <v/>
      </c>
      <c r="N165" s="173" t="str">
        <f t="shared" si="3"/>
        <v/>
      </c>
      <c r="O165" s="18" t="str">
        <f>IF(N165="","",N165/SUMMARY!$D$1)</f>
        <v/>
      </c>
      <c r="P165" s="147"/>
      <c r="Q165" s="27" t="str">
        <f t="shared" si="4"/>
        <v/>
      </c>
      <c r="R165" s="173" t="str">
        <f t="shared" si="5"/>
        <v/>
      </c>
      <c r="S165" s="33" t="str">
        <f t="shared" si="9"/>
        <v/>
      </c>
      <c r="T165" s="147"/>
      <c r="U165" s="19" t="str">
        <f t="shared" si="6"/>
        <v/>
      </c>
      <c r="V165" s="184" t="str">
        <f t="shared" si="7"/>
        <v/>
      </c>
      <c r="W165" s="113"/>
      <c r="X165" s="191"/>
      <c r="Y165" s="30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</row>
    <row r="166" spans="1:75" ht="19">
      <c r="A166" s="14">
        <v>163</v>
      </c>
      <c r="B166" s="138"/>
      <c r="C166" s="109"/>
      <c r="D166" s="41"/>
      <c r="E166" s="110"/>
      <c r="F166" s="147"/>
      <c r="G166" s="154"/>
      <c r="H166" s="147"/>
      <c r="I166" s="130" t="str">
        <f t="shared" si="13"/>
        <v/>
      </c>
      <c r="J166" s="160" t="str">
        <f t="shared" si="14"/>
        <v/>
      </c>
      <c r="K166" s="160">
        <f t="shared" si="1"/>
        <v>0</v>
      </c>
      <c r="L166" s="162"/>
      <c r="M166" s="27" t="str">
        <f t="shared" si="2"/>
        <v/>
      </c>
      <c r="N166" s="173" t="str">
        <f t="shared" si="3"/>
        <v/>
      </c>
      <c r="O166" s="18" t="str">
        <f>IF(N166="","",N166/SUMMARY!$D$1)</f>
        <v/>
      </c>
      <c r="P166" s="147"/>
      <c r="Q166" s="27" t="str">
        <f t="shared" si="4"/>
        <v/>
      </c>
      <c r="R166" s="173" t="str">
        <f t="shared" si="5"/>
        <v/>
      </c>
      <c r="S166" s="33" t="str">
        <f t="shared" si="9"/>
        <v/>
      </c>
      <c r="T166" s="147"/>
      <c r="U166" s="19" t="str">
        <f t="shared" si="6"/>
        <v/>
      </c>
      <c r="V166" s="184" t="str">
        <f t="shared" si="7"/>
        <v/>
      </c>
      <c r="W166" s="113"/>
      <c r="X166" s="191"/>
      <c r="Y166" s="30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</row>
    <row r="167" spans="1:75" ht="19">
      <c r="A167" s="14">
        <v>164</v>
      </c>
      <c r="B167" s="138"/>
      <c r="C167" s="109"/>
      <c r="D167" s="41"/>
      <c r="E167" s="110"/>
      <c r="F167" s="147"/>
      <c r="G167" s="154"/>
      <c r="H167" s="147"/>
      <c r="I167" s="130" t="str">
        <f t="shared" si="13"/>
        <v/>
      </c>
      <c r="J167" s="160" t="str">
        <f t="shared" si="14"/>
        <v/>
      </c>
      <c r="K167" s="160">
        <f t="shared" si="1"/>
        <v>0</v>
      </c>
      <c r="L167" s="162"/>
      <c r="M167" s="27" t="str">
        <f t="shared" si="2"/>
        <v/>
      </c>
      <c r="N167" s="173" t="str">
        <f t="shared" si="3"/>
        <v/>
      </c>
      <c r="O167" s="18" t="str">
        <f>IF(N167="","",N167/SUMMARY!$D$1)</f>
        <v/>
      </c>
      <c r="P167" s="147"/>
      <c r="Q167" s="27" t="str">
        <f t="shared" si="4"/>
        <v/>
      </c>
      <c r="R167" s="173" t="str">
        <f t="shared" si="5"/>
        <v/>
      </c>
      <c r="S167" s="33" t="str">
        <f t="shared" si="9"/>
        <v/>
      </c>
      <c r="T167" s="147"/>
      <c r="U167" s="19" t="str">
        <f t="shared" si="6"/>
        <v/>
      </c>
      <c r="V167" s="184" t="str">
        <f t="shared" si="7"/>
        <v/>
      </c>
      <c r="W167" s="113"/>
      <c r="X167" s="191"/>
      <c r="Y167" s="30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</row>
    <row r="168" spans="1:75" ht="19">
      <c r="A168" s="14">
        <v>165</v>
      </c>
      <c r="B168" s="138"/>
      <c r="C168" s="109"/>
      <c r="D168" s="41"/>
      <c r="E168" s="110"/>
      <c r="F168" s="147"/>
      <c r="G168" s="154"/>
      <c r="H168" s="147"/>
      <c r="I168" s="130" t="str">
        <f t="shared" si="13"/>
        <v/>
      </c>
      <c r="J168" s="160" t="str">
        <f t="shared" si="14"/>
        <v/>
      </c>
      <c r="K168" s="160">
        <f t="shared" si="1"/>
        <v>0</v>
      </c>
      <c r="L168" s="162"/>
      <c r="M168" s="27" t="str">
        <f t="shared" si="2"/>
        <v/>
      </c>
      <c r="N168" s="173" t="str">
        <f t="shared" si="3"/>
        <v/>
      </c>
      <c r="O168" s="18" t="str">
        <f>IF(N168="","",N168/SUMMARY!$D$1)</f>
        <v/>
      </c>
      <c r="P168" s="147"/>
      <c r="Q168" s="27" t="str">
        <f t="shared" si="4"/>
        <v/>
      </c>
      <c r="R168" s="173" t="str">
        <f t="shared" si="5"/>
        <v/>
      </c>
      <c r="S168" s="33" t="str">
        <f t="shared" si="9"/>
        <v/>
      </c>
      <c r="T168" s="147"/>
      <c r="U168" s="19" t="str">
        <f t="shared" si="6"/>
        <v/>
      </c>
      <c r="V168" s="184" t="str">
        <f t="shared" si="7"/>
        <v/>
      </c>
      <c r="W168" s="113"/>
      <c r="X168" s="191"/>
      <c r="Y168" s="30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</row>
    <row r="169" spans="1:75" ht="19">
      <c r="A169" s="14">
        <v>166</v>
      </c>
      <c r="B169" s="138"/>
      <c r="C169" s="109"/>
      <c r="D169" s="41"/>
      <c r="E169" s="110"/>
      <c r="F169" s="147"/>
      <c r="G169" s="154"/>
      <c r="H169" s="147"/>
      <c r="I169" s="130" t="str">
        <f t="shared" si="13"/>
        <v/>
      </c>
      <c r="J169" s="160" t="str">
        <f t="shared" si="14"/>
        <v/>
      </c>
      <c r="K169" s="160">
        <f t="shared" si="1"/>
        <v>0</v>
      </c>
      <c r="L169" s="162"/>
      <c r="M169" s="27" t="str">
        <f t="shared" si="2"/>
        <v/>
      </c>
      <c r="N169" s="173" t="str">
        <f t="shared" si="3"/>
        <v/>
      </c>
      <c r="O169" s="18" t="str">
        <f>IF(N169="","",N169/SUMMARY!$D$1)</f>
        <v/>
      </c>
      <c r="P169" s="147"/>
      <c r="Q169" s="27" t="str">
        <f t="shared" si="4"/>
        <v/>
      </c>
      <c r="R169" s="173" t="str">
        <f t="shared" si="5"/>
        <v/>
      </c>
      <c r="S169" s="33" t="str">
        <f t="shared" si="9"/>
        <v/>
      </c>
      <c r="T169" s="147"/>
      <c r="U169" s="19" t="str">
        <f t="shared" si="6"/>
        <v/>
      </c>
      <c r="V169" s="184" t="str">
        <f t="shared" si="7"/>
        <v/>
      </c>
      <c r="W169" s="113"/>
      <c r="X169" s="191"/>
      <c r="Y169" s="30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</row>
    <row r="170" spans="1:75" ht="19">
      <c r="A170" s="14">
        <v>167</v>
      </c>
      <c r="B170" s="138"/>
      <c r="C170" s="109"/>
      <c r="D170" s="41"/>
      <c r="E170" s="110"/>
      <c r="F170" s="147"/>
      <c r="G170" s="154"/>
      <c r="H170" s="147"/>
      <c r="I170" s="130" t="str">
        <f t="shared" si="13"/>
        <v/>
      </c>
      <c r="J170" s="160" t="str">
        <f t="shared" si="14"/>
        <v/>
      </c>
      <c r="K170" s="160">
        <f t="shared" si="1"/>
        <v>0</v>
      </c>
      <c r="L170" s="162"/>
      <c r="M170" s="27" t="str">
        <f t="shared" si="2"/>
        <v/>
      </c>
      <c r="N170" s="173" t="str">
        <f t="shared" si="3"/>
        <v/>
      </c>
      <c r="O170" s="18" t="str">
        <f>IF(N170="","",N170/SUMMARY!$D$1)</f>
        <v/>
      </c>
      <c r="P170" s="147"/>
      <c r="Q170" s="27" t="str">
        <f t="shared" si="4"/>
        <v/>
      </c>
      <c r="R170" s="173" t="str">
        <f t="shared" si="5"/>
        <v/>
      </c>
      <c r="S170" s="33" t="str">
        <f t="shared" si="9"/>
        <v/>
      </c>
      <c r="T170" s="147"/>
      <c r="U170" s="19" t="str">
        <f t="shared" si="6"/>
        <v/>
      </c>
      <c r="V170" s="184" t="str">
        <f t="shared" si="7"/>
        <v/>
      </c>
      <c r="W170" s="113"/>
      <c r="X170" s="191"/>
      <c r="Y170" s="30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</row>
    <row r="171" spans="1:75" ht="19">
      <c r="A171" s="14">
        <v>168</v>
      </c>
      <c r="B171" s="138"/>
      <c r="C171" s="109"/>
      <c r="D171" s="41"/>
      <c r="E171" s="110"/>
      <c r="F171" s="147"/>
      <c r="G171" s="154"/>
      <c r="H171" s="147"/>
      <c r="I171" s="130" t="str">
        <f t="shared" si="13"/>
        <v/>
      </c>
      <c r="J171" s="160" t="str">
        <f t="shared" si="14"/>
        <v/>
      </c>
      <c r="K171" s="160">
        <f t="shared" si="1"/>
        <v>0</v>
      </c>
      <c r="L171" s="162"/>
      <c r="M171" s="27" t="str">
        <f t="shared" si="2"/>
        <v/>
      </c>
      <c r="N171" s="173" t="str">
        <f t="shared" si="3"/>
        <v/>
      </c>
      <c r="O171" s="18" t="str">
        <f>IF(N171="","",N171/SUMMARY!$D$1)</f>
        <v/>
      </c>
      <c r="P171" s="147"/>
      <c r="Q171" s="27" t="str">
        <f t="shared" si="4"/>
        <v/>
      </c>
      <c r="R171" s="173" t="str">
        <f t="shared" si="5"/>
        <v/>
      </c>
      <c r="S171" s="33" t="str">
        <f t="shared" si="9"/>
        <v/>
      </c>
      <c r="T171" s="147"/>
      <c r="U171" s="19" t="str">
        <f t="shared" si="6"/>
        <v/>
      </c>
      <c r="V171" s="184" t="str">
        <f t="shared" si="7"/>
        <v/>
      </c>
      <c r="W171" s="113"/>
      <c r="X171" s="191"/>
      <c r="Y171" s="30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</row>
    <row r="172" spans="1:75" ht="19">
      <c r="A172" s="14">
        <v>169</v>
      </c>
      <c r="B172" s="138"/>
      <c r="C172" s="109"/>
      <c r="D172" s="41"/>
      <c r="E172" s="110"/>
      <c r="F172" s="147"/>
      <c r="G172" s="154"/>
      <c r="H172" s="147"/>
      <c r="I172" s="130" t="str">
        <f t="shared" si="13"/>
        <v/>
      </c>
      <c r="J172" s="160" t="str">
        <f t="shared" si="14"/>
        <v/>
      </c>
      <c r="K172" s="160">
        <f t="shared" si="1"/>
        <v>0</v>
      </c>
      <c r="L172" s="162"/>
      <c r="M172" s="27" t="str">
        <f t="shared" si="2"/>
        <v/>
      </c>
      <c r="N172" s="173" t="str">
        <f t="shared" si="3"/>
        <v/>
      </c>
      <c r="O172" s="18" t="str">
        <f>IF(N172="","",N172/SUMMARY!$D$1)</f>
        <v/>
      </c>
      <c r="P172" s="147"/>
      <c r="Q172" s="27" t="str">
        <f t="shared" si="4"/>
        <v/>
      </c>
      <c r="R172" s="173" t="str">
        <f t="shared" si="5"/>
        <v/>
      </c>
      <c r="S172" s="33" t="str">
        <f t="shared" si="9"/>
        <v/>
      </c>
      <c r="T172" s="147"/>
      <c r="U172" s="19" t="str">
        <f t="shared" si="6"/>
        <v/>
      </c>
      <c r="V172" s="184" t="str">
        <f t="shared" si="7"/>
        <v/>
      </c>
      <c r="W172" s="113"/>
      <c r="X172" s="191"/>
      <c r="Y172" s="30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</row>
    <row r="173" spans="1:75" ht="19">
      <c r="A173" s="14">
        <v>170</v>
      </c>
      <c r="B173" s="138"/>
      <c r="C173" s="109"/>
      <c r="D173" s="41"/>
      <c r="E173" s="110"/>
      <c r="F173" s="147"/>
      <c r="G173" s="154"/>
      <c r="H173" s="147"/>
      <c r="I173" s="130" t="str">
        <f t="shared" si="13"/>
        <v/>
      </c>
      <c r="J173" s="160" t="str">
        <f t="shared" si="14"/>
        <v/>
      </c>
      <c r="K173" s="160">
        <f t="shared" si="1"/>
        <v>0</v>
      </c>
      <c r="L173" s="162"/>
      <c r="M173" s="27" t="str">
        <f t="shared" si="2"/>
        <v/>
      </c>
      <c r="N173" s="173" t="str">
        <f t="shared" si="3"/>
        <v/>
      </c>
      <c r="O173" s="18" t="str">
        <f>IF(N173="","",N173/SUMMARY!$D$1)</f>
        <v/>
      </c>
      <c r="P173" s="147"/>
      <c r="Q173" s="27" t="str">
        <f t="shared" si="4"/>
        <v/>
      </c>
      <c r="R173" s="173" t="str">
        <f t="shared" si="5"/>
        <v/>
      </c>
      <c r="S173" s="33" t="str">
        <f t="shared" si="9"/>
        <v/>
      </c>
      <c r="T173" s="147"/>
      <c r="U173" s="19" t="str">
        <f t="shared" si="6"/>
        <v/>
      </c>
      <c r="V173" s="184" t="str">
        <f t="shared" si="7"/>
        <v/>
      </c>
      <c r="W173" s="113"/>
      <c r="X173" s="191"/>
      <c r="Y173" s="30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</row>
    <row r="174" spans="1:75" ht="19">
      <c r="A174" s="14">
        <v>171</v>
      </c>
      <c r="B174" s="138"/>
      <c r="C174" s="109"/>
      <c r="D174" s="41"/>
      <c r="E174" s="110"/>
      <c r="F174" s="147"/>
      <c r="G174" s="154"/>
      <c r="H174" s="147"/>
      <c r="I174" s="130" t="str">
        <f t="shared" si="13"/>
        <v/>
      </c>
      <c r="J174" s="160" t="str">
        <f t="shared" si="14"/>
        <v/>
      </c>
      <c r="K174" s="160">
        <f t="shared" si="1"/>
        <v>0</v>
      </c>
      <c r="L174" s="162"/>
      <c r="M174" s="27" t="str">
        <f t="shared" si="2"/>
        <v/>
      </c>
      <c r="N174" s="173" t="str">
        <f t="shared" si="3"/>
        <v/>
      </c>
      <c r="O174" s="18" t="str">
        <f>IF(N174="","",N174/SUMMARY!$D$1)</f>
        <v/>
      </c>
      <c r="P174" s="147"/>
      <c r="Q174" s="27" t="str">
        <f t="shared" si="4"/>
        <v/>
      </c>
      <c r="R174" s="173" t="str">
        <f t="shared" si="5"/>
        <v/>
      </c>
      <c r="S174" s="33" t="str">
        <f t="shared" si="9"/>
        <v/>
      </c>
      <c r="T174" s="147"/>
      <c r="U174" s="19" t="str">
        <f t="shared" si="6"/>
        <v/>
      </c>
      <c r="V174" s="184" t="str">
        <f t="shared" si="7"/>
        <v/>
      </c>
      <c r="W174" s="113"/>
      <c r="X174" s="191"/>
      <c r="Y174" s="30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</row>
    <row r="175" spans="1:75" ht="19">
      <c r="A175" s="14">
        <v>172</v>
      </c>
      <c r="B175" s="138"/>
      <c r="C175" s="109"/>
      <c r="D175" s="41"/>
      <c r="E175" s="110"/>
      <c r="F175" s="147"/>
      <c r="G175" s="154"/>
      <c r="H175" s="147"/>
      <c r="I175" s="130" t="str">
        <f t="shared" si="13"/>
        <v/>
      </c>
      <c r="J175" s="160" t="str">
        <f t="shared" si="14"/>
        <v/>
      </c>
      <c r="K175" s="160">
        <f t="shared" si="1"/>
        <v>0</v>
      </c>
      <c r="L175" s="162"/>
      <c r="M175" s="27" t="str">
        <f t="shared" si="2"/>
        <v/>
      </c>
      <c r="N175" s="173" t="str">
        <f t="shared" si="3"/>
        <v/>
      </c>
      <c r="O175" s="18" t="str">
        <f>IF(N175="","",N175/SUMMARY!$D$1)</f>
        <v/>
      </c>
      <c r="P175" s="147"/>
      <c r="Q175" s="27" t="str">
        <f t="shared" si="4"/>
        <v/>
      </c>
      <c r="R175" s="173" t="str">
        <f t="shared" si="5"/>
        <v/>
      </c>
      <c r="S175" s="33" t="str">
        <f t="shared" si="9"/>
        <v/>
      </c>
      <c r="T175" s="147"/>
      <c r="U175" s="19" t="str">
        <f t="shared" si="6"/>
        <v/>
      </c>
      <c r="V175" s="184" t="str">
        <f t="shared" si="7"/>
        <v/>
      </c>
      <c r="W175" s="113"/>
      <c r="X175" s="191"/>
      <c r="Y175" s="30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</row>
    <row r="176" spans="1:75" ht="19">
      <c r="A176" s="14">
        <v>173</v>
      </c>
      <c r="B176" s="138"/>
      <c r="C176" s="109"/>
      <c r="D176" s="41"/>
      <c r="E176" s="110"/>
      <c r="F176" s="147"/>
      <c r="G176" s="154"/>
      <c r="H176" s="147"/>
      <c r="I176" s="130" t="str">
        <f t="shared" si="13"/>
        <v/>
      </c>
      <c r="J176" s="160" t="str">
        <f t="shared" si="14"/>
        <v/>
      </c>
      <c r="K176" s="160">
        <f t="shared" si="1"/>
        <v>0</v>
      </c>
      <c r="L176" s="162"/>
      <c r="M176" s="27" t="str">
        <f t="shared" si="2"/>
        <v/>
      </c>
      <c r="N176" s="173" t="str">
        <f t="shared" si="3"/>
        <v/>
      </c>
      <c r="O176" s="18" t="str">
        <f>IF(N176="","",N176/SUMMARY!$D$1)</f>
        <v/>
      </c>
      <c r="P176" s="147"/>
      <c r="Q176" s="27" t="str">
        <f t="shared" si="4"/>
        <v/>
      </c>
      <c r="R176" s="173" t="str">
        <f t="shared" si="5"/>
        <v/>
      </c>
      <c r="S176" s="33" t="str">
        <f t="shared" si="9"/>
        <v/>
      </c>
      <c r="T176" s="147"/>
      <c r="U176" s="19" t="str">
        <f t="shared" si="6"/>
        <v/>
      </c>
      <c r="V176" s="184" t="str">
        <f t="shared" si="7"/>
        <v/>
      </c>
      <c r="W176" s="113"/>
      <c r="X176" s="191"/>
      <c r="Y176" s="30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</row>
    <row r="177" spans="1:75" ht="19">
      <c r="A177" s="14">
        <v>174</v>
      </c>
      <c r="B177" s="138"/>
      <c r="C177" s="109"/>
      <c r="D177" s="41"/>
      <c r="E177" s="110"/>
      <c r="F177" s="147"/>
      <c r="G177" s="154"/>
      <c r="H177" s="147"/>
      <c r="I177" s="130" t="str">
        <f t="shared" si="13"/>
        <v/>
      </c>
      <c r="J177" s="160" t="str">
        <f t="shared" si="14"/>
        <v/>
      </c>
      <c r="K177" s="160">
        <f t="shared" si="1"/>
        <v>0</v>
      </c>
      <c r="L177" s="162"/>
      <c r="M177" s="27" t="str">
        <f t="shared" si="2"/>
        <v/>
      </c>
      <c r="N177" s="173" t="str">
        <f t="shared" si="3"/>
        <v/>
      </c>
      <c r="O177" s="18" t="str">
        <f>IF(N177="","",N177/SUMMARY!$D$1)</f>
        <v/>
      </c>
      <c r="P177" s="147"/>
      <c r="Q177" s="27" t="str">
        <f t="shared" si="4"/>
        <v/>
      </c>
      <c r="R177" s="173" t="str">
        <f t="shared" si="5"/>
        <v/>
      </c>
      <c r="S177" s="33" t="str">
        <f t="shared" si="9"/>
        <v/>
      </c>
      <c r="T177" s="147"/>
      <c r="U177" s="19" t="str">
        <f t="shared" si="6"/>
        <v/>
      </c>
      <c r="V177" s="184" t="str">
        <f t="shared" si="7"/>
        <v/>
      </c>
      <c r="W177" s="113"/>
      <c r="X177" s="191"/>
      <c r="Y177" s="30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</row>
    <row r="178" spans="1:75" ht="19">
      <c r="A178" s="14">
        <v>175</v>
      </c>
      <c r="B178" s="138"/>
      <c r="C178" s="109"/>
      <c r="D178" s="41"/>
      <c r="E178" s="110"/>
      <c r="F178" s="147"/>
      <c r="G178" s="154"/>
      <c r="H178" s="147"/>
      <c r="I178" s="130" t="str">
        <f t="shared" si="13"/>
        <v/>
      </c>
      <c r="J178" s="160" t="str">
        <f t="shared" si="14"/>
        <v/>
      </c>
      <c r="K178" s="160">
        <f t="shared" si="1"/>
        <v>0</v>
      </c>
      <c r="L178" s="162"/>
      <c r="M178" s="27" t="str">
        <f t="shared" si="2"/>
        <v/>
      </c>
      <c r="N178" s="173" t="str">
        <f t="shared" si="3"/>
        <v/>
      </c>
      <c r="O178" s="18" t="str">
        <f>IF(N178="","",N178/SUMMARY!$D$1)</f>
        <v/>
      </c>
      <c r="P178" s="147"/>
      <c r="Q178" s="27" t="str">
        <f t="shared" si="4"/>
        <v/>
      </c>
      <c r="R178" s="173" t="str">
        <f t="shared" si="5"/>
        <v/>
      </c>
      <c r="S178" s="33" t="str">
        <f t="shared" si="9"/>
        <v/>
      </c>
      <c r="T178" s="147"/>
      <c r="U178" s="19" t="str">
        <f t="shared" si="6"/>
        <v/>
      </c>
      <c r="V178" s="184" t="str">
        <f t="shared" si="7"/>
        <v/>
      </c>
      <c r="W178" s="113"/>
      <c r="X178" s="191"/>
      <c r="Y178" s="30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</row>
    <row r="179" spans="1:75" ht="19">
      <c r="A179" s="14">
        <v>176</v>
      </c>
      <c r="B179" s="138"/>
      <c r="C179" s="109"/>
      <c r="D179" s="41"/>
      <c r="E179" s="110"/>
      <c r="F179" s="147"/>
      <c r="G179" s="154"/>
      <c r="H179" s="147"/>
      <c r="I179" s="130" t="str">
        <f t="shared" si="13"/>
        <v/>
      </c>
      <c r="J179" s="160" t="str">
        <f t="shared" si="14"/>
        <v/>
      </c>
      <c r="K179" s="160">
        <f t="shared" si="1"/>
        <v>0</v>
      </c>
      <c r="L179" s="162"/>
      <c r="M179" s="27" t="str">
        <f t="shared" si="2"/>
        <v/>
      </c>
      <c r="N179" s="173" t="str">
        <f t="shared" si="3"/>
        <v/>
      </c>
      <c r="O179" s="18" t="str">
        <f>IF(N179="","",N179/SUMMARY!$D$1)</f>
        <v/>
      </c>
      <c r="P179" s="147"/>
      <c r="Q179" s="27" t="str">
        <f t="shared" si="4"/>
        <v/>
      </c>
      <c r="R179" s="173" t="str">
        <f t="shared" si="5"/>
        <v/>
      </c>
      <c r="S179" s="33" t="str">
        <f t="shared" si="9"/>
        <v/>
      </c>
      <c r="T179" s="147"/>
      <c r="U179" s="19" t="str">
        <f t="shared" si="6"/>
        <v/>
      </c>
      <c r="V179" s="184" t="str">
        <f t="shared" si="7"/>
        <v/>
      </c>
      <c r="W179" s="113"/>
      <c r="X179" s="191"/>
      <c r="Y179" s="30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</row>
    <row r="180" spans="1:75" ht="19">
      <c r="A180" s="14">
        <v>177</v>
      </c>
      <c r="B180" s="138"/>
      <c r="C180" s="109"/>
      <c r="D180" s="41"/>
      <c r="E180" s="110"/>
      <c r="F180" s="147"/>
      <c r="G180" s="154"/>
      <c r="H180" s="147"/>
      <c r="I180" s="130" t="str">
        <f t="shared" si="13"/>
        <v/>
      </c>
      <c r="J180" s="160" t="str">
        <f t="shared" si="14"/>
        <v/>
      </c>
      <c r="K180" s="160">
        <f t="shared" si="1"/>
        <v>0</v>
      </c>
      <c r="L180" s="162"/>
      <c r="M180" s="27" t="str">
        <f t="shared" si="2"/>
        <v/>
      </c>
      <c r="N180" s="173" t="str">
        <f t="shared" si="3"/>
        <v/>
      </c>
      <c r="O180" s="18" t="str">
        <f>IF(N180="","",N180/SUMMARY!$D$1)</f>
        <v/>
      </c>
      <c r="P180" s="147"/>
      <c r="Q180" s="27" t="str">
        <f t="shared" si="4"/>
        <v/>
      </c>
      <c r="R180" s="173" t="str">
        <f t="shared" si="5"/>
        <v/>
      </c>
      <c r="S180" s="33" t="str">
        <f t="shared" si="9"/>
        <v/>
      </c>
      <c r="T180" s="147"/>
      <c r="U180" s="19" t="str">
        <f t="shared" si="6"/>
        <v/>
      </c>
      <c r="V180" s="184" t="str">
        <f t="shared" si="7"/>
        <v/>
      </c>
      <c r="W180" s="113"/>
      <c r="X180" s="191"/>
      <c r="Y180" s="30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</row>
    <row r="181" spans="1:75" ht="19">
      <c r="A181" s="14">
        <v>178</v>
      </c>
      <c r="B181" s="138"/>
      <c r="C181" s="109"/>
      <c r="D181" s="41"/>
      <c r="E181" s="110"/>
      <c r="F181" s="147"/>
      <c r="G181" s="154"/>
      <c r="H181" s="147"/>
      <c r="I181" s="130" t="str">
        <f t="shared" si="13"/>
        <v/>
      </c>
      <c r="J181" s="160" t="str">
        <f t="shared" si="14"/>
        <v/>
      </c>
      <c r="K181" s="160">
        <f t="shared" si="1"/>
        <v>0</v>
      </c>
      <c r="L181" s="162"/>
      <c r="M181" s="27" t="str">
        <f t="shared" si="2"/>
        <v/>
      </c>
      <c r="N181" s="173" t="str">
        <f t="shared" si="3"/>
        <v/>
      </c>
      <c r="O181" s="18" t="str">
        <f>IF(N181="","",N181/SUMMARY!$D$1)</f>
        <v/>
      </c>
      <c r="P181" s="147"/>
      <c r="Q181" s="27" t="str">
        <f t="shared" si="4"/>
        <v/>
      </c>
      <c r="R181" s="173" t="str">
        <f t="shared" si="5"/>
        <v/>
      </c>
      <c r="S181" s="33" t="str">
        <f t="shared" si="9"/>
        <v/>
      </c>
      <c r="T181" s="147"/>
      <c r="U181" s="19" t="str">
        <f t="shared" si="6"/>
        <v/>
      </c>
      <c r="V181" s="184" t="str">
        <f t="shared" si="7"/>
        <v/>
      </c>
      <c r="W181" s="113"/>
      <c r="X181" s="191"/>
      <c r="Y181" s="30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</row>
    <row r="182" spans="1:75" ht="19">
      <c r="A182" s="14">
        <v>179</v>
      </c>
      <c r="B182" s="138"/>
      <c r="C182" s="109"/>
      <c r="D182" s="41"/>
      <c r="E182" s="110"/>
      <c r="F182" s="147"/>
      <c r="G182" s="154"/>
      <c r="H182" s="147"/>
      <c r="I182" s="130" t="str">
        <f t="shared" si="13"/>
        <v/>
      </c>
      <c r="J182" s="160" t="str">
        <f t="shared" si="14"/>
        <v/>
      </c>
      <c r="K182" s="160">
        <f t="shared" si="1"/>
        <v>0</v>
      </c>
      <c r="L182" s="162"/>
      <c r="M182" s="27" t="str">
        <f t="shared" si="2"/>
        <v/>
      </c>
      <c r="N182" s="173" t="str">
        <f t="shared" si="3"/>
        <v/>
      </c>
      <c r="O182" s="18" t="str">
        <f>IF(N182="","",N182/SUMMARY!$D$1)</f>
        <v/>
      </c>
      <c r="P182" s="147"/>
      <c r="Q182" s="27" t="str">
        <f t="shared" si="4"/>
        <v/>
      </c>
      <c r="R182" s="173" t="str">
        <f t="shared" si="5"/>
        <v/>
      </c>
      <c r="S182" s="33" t="str">
        <f t="shared" si="9"/>
        <v/>
      </c>
      <c r="T182" s="147"/>
      <c r="U182" s="19" t="str">
        <f t="shared" si="6"/>
        <v/>
      </c>
      <c r="V182" s="184" t="str">
        <f t="shared" si="7"/>
        <v/>
      </c>
      <c r="W182" s="113"/>
      <c r="X182" s="191"/>
      <c r="Y182" s="30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</row>
    <row r="183" spans="1:75" ht="19">
      <c r="A183" s="14">
        <v>180</v>
      </c>
      <c r="B183" s="138"/>
      <c r="C183" s="109"/>
      <c r="D183" s="41"/>
      <c r="E183" s="110"/>
      <c r="F183" s="147"/>
      <c r="G183" s="154"/>
      <c r="H183" s="147"/>
      <c r="I183" s="130" t="str">
        <f t="shared" si="13"/>
        <v/>
      </c>
      <c r="J183" s="160" t="str">
        <f t="shared" si="14"/>
        <v/>
      </c>
      <c r="K183" s="160">
        <f t="shared" si="1"/>
        <v>0</v>
      </c>
      <c r="L183" s="162"/>
      <c r="M183" s="27" t="str">
        <f t="shared" si="2"/>
        <v/>
      </c>
      <c r="N183" s="173" t="str">
        <f t="shared" si="3"/>
        <v/>
      </c>
      <c r="O183" s="18" t="str">
        <f>IF(N183="","",N183/SUMMARY!$D$1)</f>
        <v/>
      </c>
      <c r="P183" s="147"/>
      <c r="Q183" s="27" t="str">
        <f t="shared" si="4"/>
        <v/>
      </c>
      <c r="R183" s="173" t="str">
        <f t="shared" si="5"/>
        <v/>
      </c>
      <c r="S183" s="33" t="str">
        <f t="shared" si="9"/>
        <v/>
      </c>
      <c r="T183" s="147"/>
      <c r="U183" s="19" t="str">
        <f t="shared" si="6"/>
        <v/>
      </c>
      <c r="V183" s="184" t="str">
        <f t="shared" si="7"/>
        <v/>
      </c>
      <c r="W183" s="113"/>
      <c r="X183" s="191"/>
      <c r="Y183" s="30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</row>
    <row r="184" spans="1:75" ht="19">
      <c r="A184" s="14">
        <v>181</v>
      </c>
      <c r="B184" s="138"/>
      <c r="C184" s="109"/>
      <c r="D184" s="41"/>
      <c r="E184" s="110"/>
      <c r="F184" s="147"/>
      <c r="G184" s="154"/>
      <c r="H184" s="147"/>
      <c r="I184" s="130" t="str">
        <f t="shared" si="13"/>
        <v/>
      </c>
      <c r="J184" s="160" t="str">
        <f t="shared" si="14"/>
        <v/>
      </c>
      <c r="K184" s="160">
        <f t="shared" si="1"/>
        <v>0</v>
      </c>
      <c r="L184" s="162"/>
      <c r="M184" s="27" t="str">
        <f t="shared" si="2"/>
        <v/>
      </c>
      <c r="N184" s="173" t="str">
        <f t="shared" si="3"/>
        <v/>
      </c>
      <c r="O184" s="18" t="str">
        <f>IF(N184="","",N184/SUMMARY!$D$1)</f>
        <v/>
      </c>
      <c r="P184" s="147"/>
      <c r="Q184" s="27" t="str">
        <f t="shared" si="4"/>
        <v/>
      </c>
      <c r="R184" s="173" t="str">
        <f t="shared" si="5"/>
        <v/>
      </c>
      <c r="S184" s="33" t="str">
        <f t="shared" si="9"/>
        <v/>
      </c>
      <c r="T184" s="147"/>
      <c r="U184" s="19" t="str">
        <f t="shared" si="6"/>
        <v/>
      </c>
      <c r="V184" s="184" t="str">
        <f t="shared" si="7"/>
        <v/>
      </c>
      <c r="W184" s="113"/>
      <c r="X184" s="191"/>
      <c r="Y184" s="30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</row>
    <row r="185" spans="1:75" ht="19">
      <c r="A185" s="14">
        <v>182</v>
      </c>
      <c r="B185" s="138"/>
      <c r="C185" s="109"/>
      <c r="D185" s="41"/>
      <c r="E185" s="110"/>
      <c r="F185" s="147"/>
      <c r="G185" s="154"/>
      <c r="H185" s="147"/>
      <c r="I185" s="130" t="str">
        <f t="shared" si="13"/>
        <v/>
      </c>
      <c r="J185" s="160" t="str">
        <f t="shared" si="14"/>
        <v/>
      </c>
      <c r="K185" s="160">
        <f t="shared" si="1"/>
        <v>0</v>
      </c>
      <c r="L185" s="162"/>
      <c r="M185" s="27" t="str">
        <f t="shared" si="2"/>
        <v/>
      </c>
      <c r="N185" s="173" t="str">
        <f t="shared" si="3"/>
        <v/>
      </c>
      <c r="O185" s="18" t="str">
        <f>IF(N185="","",N185/SUMMARY!$D$1)</f>
        <v/>
      </c>
      <c r="P185" s="147"/>
      <c r="Q185" s="27" t="str">
        <f t="shared" si="4"/>
        <v/>
      </c>
      <c r="R185" s="173" t="str">
        <f t="shared" si="5"/>
        <v/>
      </c>
      <c r="S185" s="33" t="str">
        <f t="shared" si="9"/>
        <v/>
      </c>
      <c r="T185" s="147"/>
      <c r="U185" s="19" t="str">
        <f t="shared" si="6"/>
        <v/>
      </c>
      <c r="V185" s="184" t="str">
        <f t="shared" si="7"/>
        <v/>
      </c>
      <c r="W185" s="113"/>
      <c r="X185" s="191"/>
      <c r="Y185" s="30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</row>
    <row r="186" spans="1:75" ht="19">
      <c r="A186" s="14">
        <v>183</v>
      </c>
      <c r="B186" s="138"/>
      <c r="C186" s="109"/>
      <c r="D186" s="41"/>
      <c r="E186" s="110"/>
      <c r="F186" s="147"/>
      <c r="G186" s="154"/>
      <c r="H186" s="147"/>
      <c r="I186" s="130" t="str">
        <f t="shared" si="13"/>
        <v/>
      </c>
      <c r="J186" s="160" t="str">
        <f t="shared" si="14"/>
        <v/>
      </c>
      <c r="K186" s="160">
        <f t="shared" si="1"/>
        <v>0</v>
      </c>
      <c r="L186" s="162"/>
      <c r="M186" s="27" t="str">
        <f t="shared" si="2"/>
        <v/>
      </c>
      <c r="N186" s="173" t="str">
        <f t="shared" si="3"/>
        <v/>
      </c>
      <c r="O186" s="18" t="str">
        <f>IF(N186="","",N186/SUMMARY!$D$1)</f>
        <v/>
      </c>
      <c r="P186" s="147"/>
      <c r="Q186" s="27" t="str">
        <f t="shared" si="4"/>
        <v/>
      </c>
      <c r="R186" s="173" t="str">
        <f t="shared" si="5"/>
        <v/>
      </c>
      <c r="S186" s="33" t="str">
        <f t="shared" si="9"/>
        <v/>
      </c>
      <c r="T186" s="147"/>
      <c r="U186" s="19" t="str">
        <f t="shared" si="6"/>
        <v/>
      </c>
      <c r="V186" s="184" t="str">
        <f t="shared" si="7"/>
        <v/>
      </c>
      <c r="W186" s="113"/>
      <c r="X186" s="191"/>
      <c r="Y186" s="30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</row>
    <row r="187" spans="1:75" ht="19">
      <c r="A187" s="14">
        <v>184</v>
      </c>
      <c r="B187" s="138"/>
      <c r="C187" s="109"/>
      <c r="D187" s="41"/>
      <c r="E187" s="110"/>
      <c r="F187" s="147"/>
      <c r="G187" s="154"/>
      <c r="H187" s="147"/>
      <c r="I187" s="130" t="str">
        <f t="shared" si="13"/>
        <v/>
      </c>
      <c r="J187" s="160" t="str">
        <f t="shared" si="14"/>
        <v/>
      </c>
      <c r="K187" s="160">
        <f t="shared" si="1"/>
        <v>0</v>
      </c>
      <c r="L187" s="162"/>
      <c r="M187" s="27" t="str">
        <f t="shared" si="2"/>
        <v/>
      </c>
      <c r="N187" s="173" t="str">
        <f t="shared" si="3"/>
        <v/>
      </c>
      <c r="O187" s="18" t="str">
        <f>IF(N187="","",N187/SUMMARY!$D$1)</f>
        <v/>
      </c>
      <c r="P187" s="147"/>
      <c r="Q187" s="27" t="str">
        <f t="shared" si="4"/>
        <v/>
      </c>
      <c r="R187" s="173" t="str">
        <f t="shared" si="5"/>
        <v/>
      </c>
      <c r="S187" s="33" t="str">
        <f t="shared" si="9"/>
        <v/>
      </c>
      <c r="T187" s="147"/>
      <c r="U187" s="19" t="str">
        <f t="shared" si="6"/>
        <v/>
      </c>
      <c r="V187" s="184" t="str">
        <f t="shared" si="7"/>
        <v/>
      </c>
      <c r="W187" s="113"/>
      <c r="X187" s="191"/>
      <c r="Y187" s="30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</row>
    <row r="188" spans="1:75" ht="19">
      <c r="A188" s="14">
        <v>185</v>
      </c>
      <c r="B188" s="138"/>
      <c r="C188" s="109"/>
      <c r="D188" s="41"/>
      <c r="E188" s="110"/>
      <c r="F188" s="147"/>
      <c r="G188" s="154"/>
      <c r="H188" s="147"/>
      <c r="I188" s="130" t="str">
        <f t="shared" si="13"/>
        <v/>
      </c>
      <c r="J188" s="160" t="str">
        <f t="shared" si="14"/>
        <v/>
      </c>
      <c r="K188" s="160">
        <f t="shared" si="1"/>
        <v>0</v>
      </c>
      <c r="L188" s="162"/>
      <c r="M188" s="27" t="str">
        <f t="shared" si="2"/>
        <v/>
      </c>
      <c r="N188" s="173" t="str">
        <f t="shared" si="3"/>
        <v/>
      </c>
      <c r="O188" s="18" t="str">
        <f>IF(N188="","",N188/SUMMARY!$D$1)</f>
        <v/>
      </c>
      <c r="P188" s="147"/>
      <c r="Q188" s="27" t="str">
        <f t="shared" si="4"/>
        <v/>
      </c>
      <c r="R188" s="173" t="str">
        <f t="shared" si="5"/>
        <v/>
      </c>
      <c r="S188" s="33" t="str">
        <f t="shared" si="9"/>
        <v/>
      </c>
      <c r="T188" s="147"/>
      <c r="U188" s="19" t="str">
        <f t="shared" si="6"/>
        <v/>
      </c>
      <c r="V188" s="184" t="str">
        <f t="shared" si="7"/>
        <v/>
      </c>
      <c r="W188" s="113"/>
      <c r="X188" s="191"/>
      <c r="Y188" s="30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</row>
    <row r="189" spans="1:75" ht="19">
      <c r="A189" s="14">
        <v>186</v>
      </c>
      <c r="B189" s="138"/>
      <c r="C189" s="109"/>
      <c r="D189" s="41"/>
      <c r="E189" s="110"/>
      <c r="F189" s="147"/>
      <c r="G189" s="154"/>
      <c r="H189" s="147"/>
      <c r="I189" s="130" t="str">
        <f t="shared" si="13"/>
        <v/>
      </c>
      <c r="J189" s="160" t="str">
        <f t="shared" si="14"/>
        <v/>
      </c>
      <c r="K189" s="160">
        <f t="shared" si="1"/>
        <v>0</v>
      </c>
      <c r="L189" s="162"/>
      <c r="M189" s="27" t="str">
        <f t="shared" si="2"/>
        <v/>
      </c>
      <c r="N189" s="173" t="str">
        <f t="shared" si="3"/>
        <v/>
      </c>
      <c r="O189" s="18" t="str">
        <f>IF(N189="","",N189/SUMMARY!$D$1)</f>
        <v/>
      </c>
      <c r="P189" s="147"/>
      <c r="Q189" s="27" t="str">
        <f t="shared" si="4"/>
        <v/>
      </c>
      <c r="R189" s="173" t="str">
        <f t="shared" si="5"/>
        <v/>
      </c>
      <c r="S189" s="33" t="str">
        <f t="shared" si="9"/>
        <v/>
      </c>
      <c r="T189" s="147"/>
      <c r="U189" s="19" t="str">
        <f t="shared" si="6"/>
        <v/>
      </c>
      <c r="V189" s="184" t="str">
        <f t="shared" si="7"/>
        <v/>
      </c>
      <c r="W189" s="113"/>
      <c r="X189" s="191"/>
      <c r="Y189" s="30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</row>
    <row r="190" spans="1:75" ht="19">
      <c r="A190" s="14">
        <v>187</v>
      </c>
      <c r="B190" s="138"/>
      <c r="C190" s="109"/>
      <c r="D190" s="41"/>
      <c r="E190" s="110"/>
      <c r="F190" s="147"/>
      <c r="G190" s="154"/>
      <c r="H190" s="147"/>
      <c r="I190" s="130" t="str">
        <f t="shared" si="13"/>
        <v/>
      </c>
      <c r="J190" s="160" t="str">
        <f t="shared" si="14"/>
        <v/>
      </c>
      <c r="K190" s="160">
        <f t="shared" si="1"/>
        <v>0</v>
      </c>
      <c r="L190" s="162"/>
      <c r="M190" s="27" t="str">
        <f t="shared" si="2"/>
        <v/>
      </c>
      <c r="N190" s="173" t="str">
        <f t="shared" si="3"/>
        <v/>
      </c>
      <c r="O190" s="18" t="str">
        <f>IF(N190="","",N190/SUMMARY!$D$1)</f>
        <v/>
      </c>
      <c r="P190" s="147"/>
      <c r="Q190" s="27" t="str">
        <f t="shared" si="4"/>
        <v/>
      </c>
      <c r="R190" s="173" t="str">
        <f t="shared" si="5"/>
        <v/>
      </c>
      <c r="S190" s="33" t="str">
        <f t="shared" si="9"/>
        <v/>
      </c>
      <c r="T190" s="147"/>
      <c r="U190" s="19" t="str">
        <f t="shared" si="6"/>
        <v/>
      </c>
      <c r="V190" s="184" t="str">
        <f t="shared" si="7"/>
        <v/>
      </c>
      <c r="W190" s="113"/>
      <c r="X190" s="191"/>
      <c r="Y190" s="30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</row>
    <row r="191" spans="1:75" ht="19">
      <c r="A191" s="14">
        <v>188</v>
      </c>
      <c r="B191" s="138"/>
      <c r="C191" s="109"/>
      <c r="D191" s="41"/>
      <c r="E191" s="110"/>
      <c r="F191" s="147"/>
      <c r="G191" s="154"/>
      <c r="H191" s="147"/>
      <c r="I191" s="130" t="str">
        <f t="shared" si="13"/>
        <v/>
      </c>
      <c r="J191" s="160" t="str">
        <f t="shared" si="14"/>
        <v/>
      </c>
      <c r="K191" s="160">
        <f t="shared" si="1"/>
        <v>0</v>
      </c>
      <c r="L191" s="162"/>
      <c r="M191" s="27" t="str">
        <f t="shared" si="2"/>
        <v/>
      </c>
      <c r="N191" s="173" t="str">
        <f t="shared" si="3"/>
        <v/>
      </c>
      <c r="O191" s="18" t="str">
        <f>IF(N191="","",N191/SUMMARY!$D$1)</f>
        <v/>
      </c>
      <c r="P191" s="147"/>
      <c r="Q191" s="27" t="str">
        <f t="shared" si="4"/>
        <v/>
      </c>
      <c r="R191" s="173" t="str">
        <f t="shared" si="5"/>
        <v/>
      </c>
      <c r="S191" s="33" t="str">
        <f t="shared" si="9"/>
        <v/>
      </c>
      <c r="T191" s="147"/>
      <c r="U191" s="19" t="str">
        <f t="shared" si="6"/>
        <v/>
      </c>
      <c r="V191" s="184" t="str">
        <f t="shared" si="7"/>
        <v/>
      </c>
      <c r="W191" s="113"/>
      <c r="X191" s="191"/>
      <c r="Y191" s="30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</row>
    <row r="192" spans="1:75" ht="19">
      <c r="A192" s="14">
        <v>189</v>
      </c>
      <c r="B192" s="138"/>
      <c r="C192" s="109"/>
      <c r="D192" s="41"/>
      <c r="E192" s="110"/>
      <c r="F192" s="147"/>
      <c r="G192" s="154"/>
      <c r="H192" s="147"/>
      <c r="I192" s="130" t="str">
        <f t="shared" si="13"/>
        <v/>
      </c>
      <c r="J192" s="160" t="str">
        <f t="shared" si="14"/>
        <v/>
      </c>
      <c r="K192" s="160">
        <f t="shared" si="1"/>
        <v>0</v>
      </c>
      <c r="L192" s="162"/>
      <c r="M192" s="27" t="str">
        <f t="shared" si="2"/>
        <v/>
      </c>
      <c r="N192" s="173" t="str">
        <f t="shared" si="3"/>
        <v/>
      </c>
      <c r="O192" s="18" t="str">
        <f>IF(N192="","",N192/SUMMARY!$D$1)</f>
        <v/>
      </c>
      <c r="P192" s="147"/>
      <c r="Q192" s="27" t="str">
        <f t="shared" si="4"/>
        <v/>
      </c>
      <c r="R192" s="173" t="str">
        <f t="shared" si="5"/>
        <v/>
      </c>
      <c r="S192" s="33" t="str">
        <f t="shared" si="9"/>
        <v/>
      </c>
      <c r="T192" s="147"/>
      <c r="U192" s="19" t="str">
        <f t="shared" si="6"/>
        <v/>
      </c>
      <c r="V192" s="184" t="str">
        <f t="shared" si="7"/>
        <v/>
      </c>
      <c r="W192" s="113"/>
      <c r="X192" s="191"/>
      <c r="Y192" s="30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</row>
    <row r="193" spans="1:75" ht="19">
      <c r="A193" s="14">
        <v>190</v>
      </c>
      <c r="B193" s="138"/>
      <c r="C193" s="109"/>
      <c r="D193" s="41"/>
      <c r="E193" s="110"/>
      <c r="F193" s="147"/>
      <c r="G193" s="154"/>
      <c r="H193" s="147"/>
      <c r="I193" s="130" t="str">
        <f t="shared" si="13"/>
        <v/>
      </c>
      <c r="J193" s="160" t="str">
        <f t="shared" si="14"/>
        <v/>
      </c>
      <c r="K193" s="160">
        <f t="shared" si="1"/>
        <v>0</v>
      </c>
      <c r="L193" s="162"/>
      <c r="M193" s="27" t="str">
        <f t="shared" si="2"/>
        <v/>
      </c>
      <c r="N193" s="173" t="str">
        <f t="shared" si="3"/>
        <v/>
      </c>
      <c r="O193" s="18" t="str">
        <f>IF(N193="","",N193/SUMMARY!$D$1)</f>
        <v/>
      </c>
      <c r="P193" s="147"/>
      <c r="Q193" s="27" t="str">
        <f t="shared" si="4"/>
        <v/>
      </c>
      <c r="R193" s="173" t="str">
        <f t="shared" si="5"/>
        <v/>
      </c>
      <c r="S193" s="33" t="str">
        <f t="shared" si="9"/>
        <v/>
      </c>
      <c r="T193" s="147"/>
      <c r="U193" s="19" t="str">
        <f t="shared" si="6"/>
        <v/>
      </c>
      <c r="V193" s="184" t="str">
        <f t="shared" si="7"/>
        <v/>
      </c>
      <c r="W193" s="113"/>
      <c r="X193" s="191"/>
      <c r="Y193" s="30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</row>
    <row r="194" spans="1:75" ht="19">
      <c r="A194" s="14">
        <v>191</v>
      </c>
      <c r="B194" s="138"/>
      <c r="C194" s="109"/>
      <c r="D194" s="41"/>
      <c r="E194" s="110"/>
      <c r="F194" s="147"/>
      <c r="G194" s="154"/>
      <c r="H194" s="147"/>
      <c r="I194" s="130" t="str">
        <f t="shared" si="13"/>
        <v/>
      </c>
      <c r="J194" s="160" t="str">
        <f t="shared" si="14"/>
        <v/>
      </c>
      <c r="K194" s="160">
        <f t="shared" si="1"/>
        <v>0</v>
      </c>
      <c r="L194" s="162"/>
      <c r="M194" s="27" t="str">
        <f t="shared" si="2"/>
        <v/>
      </c>
      <c r="N194" s="173" t="str">
        <f t="shared" si="3"/>
        <v/>
      </c>
      <c r="O194" s="18" t="str">
        <f>IF(N194="","",N194/SUMMARY!$D$1)</f>
        <v/>
      </c>
      <c r="P194" s="147"/>
      <c r="Q194" s="27" t="str">
        <f t="shared" si="4"/>
        <v/>
      </c>
      <c r="R194" s="173" t="str">
        <f t="shared" si="5"/>
        <v/>
      </c>
      <c r="S194" s="33" t="str">
        <f t="shared" si="9"/>
        <v/>
      </c>
      <c r="T194" s="147"/>
      <c r="U194" s="19" t="str">
        <f t="shared" si="6"/>
        <v/>
      </c>
      <c r="V194" s="184" t="str">
        <f t="shared" si="7"/>
        <v/>
      </c>
      <c r="W194" s="113"/>
      <c r="X194" s="191"/>
      <c r="Y194" s="30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</row>
    <row r="195" spans="1:75" ht="19">
      <c r="A195" s="14">
        <v>192</v>
      </c>
      <c r="B195" s="138"/>
      <c r="C195" s="109"/>
      <c r="D195" s="41"/>
      <c r="E195" s="110"/>
      <c r="F195" s="147"/>
      <c r="G195" s="154"/>
      <c r="H195" s="147"/>
      <c r="I195" s="130" t="str">
        <f t="shared" si="13"/>
        <v/>
      </c>
      <c r="J195" s="160" t="str">
        <f t="shared" si="14"/>
        <v/>
      </c>
      <c r="K195" s="160">
        <f t="shared" si="1"/>
        <v>0</v>
      </c>
      <c r="L195" s="162"/>
      <c r="M195" s="27" t="str">
        <f t="shared" si="2"/>
        <v/>
      </c>
      <c r="N195" s="173" t="str">
        <f t="shared" si="3"/>
        <v/>
      </c>
      <c r="O195" s="18" t="str">
        <f>IF(N195="","",N195/SUMMARY!$D$1)</f>
        <v/>
      </c>
      <c r="P195" s="147"/>
      <c r="Q195" s="27" t="str">
        <f t="shared" si="4"/>
        <v/>
      </c>
      <c r="R195" s="173" t="str">
        <f t="shared" si="5"/>
        <v/>
      </c>
      <c r="S195" s="33" t="str">
        <f t="shared" si="9"/>
        <v/>
      </c>
      <c r="T195" s="147"/>
      <c r="U195" s="19" t="str">
        <f t="shared" si="6"/>
        <v/>
      </c>
      <c r="V195" s="184" t="str">
        <f t="shared" si="7"/>
        <v/>
      </c>
      <c r="W195" s="113"/>
      <c r="X195" s="191"/>
      <c r="Y195" s="30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</row>
    <row r="196" spans="1:75" ht="19">
      <c r="A196" s="14">
        <v>193</v>
      </c>
      <c r="B196" s="138"/>
      <c r="C196" s="109"/>
      <c r="D196" s="41"/>
      <c r="E196" s="110"/>
      <c r="F196" s="147"/>
      <c r="G196" s="154"/>
      <c r="H196" s="147"/>
      <c r="I196" s="130" t="str">
        <f t="shared" si="13"/>
        <v/>
      </c>
      <c r="J196" s="160" t="str">
        <f t="shared" si="14"/>
        <v/>
      </c>
      <c r="K196" s="160">
        <f t="shared" si="1"/>
        <v>0</v>
      </c>
      <c r="L196" s="162"/>
      <c r="M196" s="27" t="str">
        <f t="shared" si="2"/>
        <v/>
      </c>
      <c r="N196" s="173" t="str">
        <f t="shared" si="3"/>
        <v/>
      </c>
      <c r="O196" s="18" t="str">
        <f>IF(N196="","",N196/SUMMARY!$D$1)</f>
        <v/>
      </c>
      <c r="P196" s="147"/>
      <c r="Q196" s="27" t="str">
        <f t="shared" si="4"/>
        <v/>
      </c>
      <c r="R196" s="173" t="str">
        <f t="shared" si="5"/>
        <v/>
      </c>
      <c r="S196" s="33" t="str">
        <f t="shared" si="9"/>
        <v/>
      </c>
      <c r="T196" s="147"/>
      <c r="U196" s="19" t="str">
        <f t="shared" si="6"/>
        <v/>
      </c>
      <c r="V196" s="184" t="str">
        <f t="shared" si="7"/>
        <v/>
      </c>
      <c r="W196" s="113"/>
      <c r="X196" s="191"/>
      <c r="Y196" s="30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</row>
    <row r="197" spans="1:75" ht="19">
      <c r="A197" s="14">
        <v>194</v>
      </c>
      <c r="B197" s="138"/>
      <c r="C197" s="109"/>
      <c r="D197" s="41"/>
      <c r="E197" s="110"/>
      <c r="F197" s="147"/>
      <c r="G197" s="154"/>
      <c r="H197" s="147"/>
      <c r="I197" s="130" t="str">
        <f t="shared" ref="I197:I260" si="15">IF(H197="","",IF(E197="SELL","-",(J197)/H197))</f>
        <v/>
      </c>
      <c r="J197" s="160" t="str">
        <f t="shared" si="14"/>
        <v/>
      </c>
      <c r="K197" s="160">
        <f t="shared" si="1"/>
        <v>0</v>
      </c>
      <c r="L197" s="162"/>
      <c r="M197" s="27" t="str">
        <f t="shared" si="2"/>
        <v/>
      </c>
      <c r="N197" s="173" t="str">
        <f t="shared" si="3"/>
        <v/>
      </c>
      <c r="O197" s="18" t="str">
        <f>IF(N197="","",N197/SUMMARY!$D$1)</f>
        <v/>
      </c>
      <c r="P197" s="147"/>
      <c r="Q197" s="27" t="str">
        <f t="shared" si="4"/>
        <v/>
      </c>
      <c r="R197" s="173" t="str">
        <f t="shared" si="5"/>
        <v/>
      </c>
      <c r="S197" s="33" t="str">
        <f t="shared" si="9"/>
        <v/>
      </c>
      <c r="T197" s="147"/>
      <c r="U197" s="19" t="str">
        <f t="shared" si="6"/>
        <v/>
      </c>
      <c r="V197" s="184" t="str">
        <f t="shared" si="7"/>
        <v/>
      </c>
      <c r="W197" s="113"/>
      <c r="X197" s="191"/>
      <c r="Y197" s="30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</row>
    <row r="198" spans="1:75" ht="19">
      <c r="A198" s="14">
        <v>195</v>
      </c>
      <c r="B198" s="138"/>
      <c r="C198" s="109"/>
      <c r="D198" s="41"/>
      <c r="E198" s="110"/>
      <c r="F198" s="147"/>
      <c r="G198" s="154"/>
      <c r="H198" s="147"/>
      <c r="I198" s="130" t="str">
        <f t="shared" si="15"/>
        <v/>
      </c>
      <c r="J198" s="160" t="str">
        <f t="shared" si="14"/>
        <v/>
      </c>
      <c r="K198" s="160">
        <f t="shared" si="1"/>
        <v>0</v>
      </c>
      <c r="L198" s="162"/>
      <c r="M198" s="27" t="str">
        <f t="shared" si="2"/>
        <v/>
      </c>
      <c r="N198" s="173" t="str">
        <f t="shared" si="3"/>
        <v/>
      </c>
      <c r="O198" s="18" t="str">
        <f>IF(N198="","",N198/SUMMARY!$D$1)</f>
        <v/>
      </c>
      <c r="P198" s="147"/>
      <c r="Q198" s="27" t="str">
        <f t="shared" si="4"/>
        <v/>
      </c>
      <c r="R198" s="173" t="str">
        <f t="shared" si="5"/>
        <v/>
      </c>
      <c r="S198" s="33" t="str">
        <f t="shared" si="9"/>
        <v/>
      </c>
      <c r="T198" s="147"/>
      <c r="U198" s="19" t="str">
        <f t="shared" si="6"/>
        <v/>
      </c>
      <c r="V198" s="184" t="str">
        <f t="shared" si="7"/>
        <v/>
      </c>
      <c r="W198" s="113"/>
      <c r="X198" s="191"/>
      <c r="Y198" s="30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</row>
    <row r="199" spans="1:75" ht="19">
      <c r="A199" s="14">
        <v>196</v>
      </c>
      <c r="B199" s="138"/>
      <c r="C199" s="109"/>
      <c r="D199" s="41"/>
      <c r="E199" s="110"/>
      <c r="F199" s="147"/>
      <c r="G199" s="154"/>
      <c r="H199" s="147"/>
      <c r="I199" s="130" t="str">
        <f t="shared" si="15"/>
        <v/>
      </c>
      <c r="J199" s="160" t="str">
        <f t="shared" ref="J199:J262" si="16">IF(F199="","",F199*G199)</f>
        <v/>
      </c>
      <c r="K199" s="160">
        <f t="shared" si="1"/>
        <v>0</v>
      </c>
      <c r="L199" s="162"/>
      <c r="M199" s="27" t="str">
        <f t="shared" si="2"/>
        <v/>
      </c>
      <c r="N199" s="173" t="str">
        <f t="shared" si="3"/>
        <v/>
      </c>
      <c r="O199" s="18" t="str">
        <f>IF(N199="","",N199/SUMMARY!$D$1)</f>
        <v/>
      </c>
      <c r="P199" s="147"/>
      <c r="Q199" s="27" t="str">
        <f t="shared" si="4"/>
        <v/>
      </c>
      <c r="R199" s="173" t="str">
        <f t="shared" si="5"/>
        <v/>
      </c>
      <c r="S199" s="33" t="str">
        <f t="shared" si="9"/>
        <v/>
      </c>
      <c r="T199" s="147"/>
      <c r="U199" s="19" t="str">
        <f t="shared" si="6"/>
        <v/>
      </c>
      <c r="V199" s="184" t="str">
        <f t="shared" si="7"/>
        <v/>
      </c>
      <c r="W199" s="113"/>
      <c r="X199" s="191"/>
      <c r="Y199" s="30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</row>
    <row r="200" spans="1:75" ht="19">
      <c r="A200" s="14">
        <v>197</v>
      </c>
      <c r="B200" s="138"/>
      <c r="C200" s="109"/>
      <c r="D200" s="41"/>
      <c r="E200" s="110"/>
      <c r="F200" s="147"/>
      <c r="G200" s="154"/>
      <c r="H200" s="147"/>
      <c r="I200" s="130" t="str">
        <f t="shared" si="15"/>
        <v/>
      </c>
      <c r="J200" s="160" t="str">
        <f t="shared" si="16"/>
        <v/>
      </c>
      <c r="K200" s="160">
        <f t="shared" si="1"/>
        <v>0</v>
      </c>
      <c r="L200" s="162"/>
      <c r="M200" s="27" t="str">
        <f t="shared" si="2"/>
        <v/>
      </c>
      <c r="N200" s="173" t="str">
        <f t="shared" si="3"/>
        <v/>
      </c>
      <c r="O200" s="18" t="str">
        <f>IF(N200="","",N200/SUMMARY!$D$1)</f>
        <v/>
      </c>
      <c r="P200" s="147"/>
      <c r="Q200" s="27" t="str">
        <f t="shared" si="4"/>
        <v/>
      </c>
      <c r="R200" s="173" t="str">
        <f t="shared" si="5"/>
        <v/>
      </c>
      <c r="S200" s="33" t="str">
        <f t="shared" si="9"/>
        <v/>
      </c>
      <c r="T200" s="147"/>
      <c r="U200" s="19" t="str">
        <f t="shared" si="6"/>
        <v/>
      </c>
      <c r="V200" s="184" t="str">
        <f t="shared" si="7"/>
        <v/>
      </c>
      <c r="W200" s="113"/>
      <c r="X200" s="191"/>
      <c r="Y200" s="30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</row>
    <row r="201" spans="1:75" ht="19">
      <c r="A201" s="14">
        <v>198</v>
      </c>
      <c r="B201" s="138"/>
      <c r="C201" s="109"/>
      <c r="D201" s="41"/>
      <c r="E201" s="110"/>
      <c r="F201" s="147"/>
      <c r="G201" s="154"/>
      <c r="H201" s="147"/>
      <c r="I201" s="130" t="str">
        <f t="shared" si="15"/>
        <v/>
      </c>
      <c r="J201" s="160" t="str">
        <f t="shared" si="16"/>
        <v/>
      </c>
      <c r="K201" s="160">
        <f t="shared" si="1"/>
        <v>0</v>
      </c>
      <c r="L201" s="162"/>
      <c r="M201" s="27" t="str">
        <f t="shared" si="2"/>
        <v/>
      </c>
      <c r="N201" s="173" t="str">
        <f t="shared" si="3"/>
        <v/>
      </c>
      <c r="O201" s="18" t="str">
        <f>IF(N201="","",N201/SUMMARY!$D$1)</f>
        <v/>
      </c>
      <c r="P201" s="147"/>
      <c r="Q201" s="27" t="str">
        <f t="shared" si="4"/>
        <v/>
      </c>
      <c r="R201" s="173" t="str">
        <f t="shared" si="5"/>
        <v/>
      </c>
      <c r="S201" s="33" t="str">
        <f t="shared" si="9"/>
        <v/>
      </c>
      <c r="T201" s="147"/>
      <c r="U201" s="19" t="str">
        <f t="shared" si="6"/>
        <v/>
      </c>
      <c r="V201" s="184" t="str">
        <f t="shared" si="7"/>
        <v/>
      </c>
      <c r="W201" s="113"/>
      <c r="X201" s="191"/>
      <c r="Y201" s="30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</row>
    <row r="202" spans="1:75" ht="19">
      <c r="A202" s="14">
        <v>199</v>
      </c>
      <c r="B202" s="138"/>
      <c r="C202" s="109"/>
      <c r="D202" s="41"/>
      <c r="E202" s="110"/>
      <c r="F202" s="147"/>
      <c r="G202" s="154"/>
      <c r="H202" s="147"/>
      <c r="I202" s="130" t="str">
        <f t="shared" si="15"/>
        <v/>
      </c>
      <c r="J202" s="160" t="str">
        <f t="shared" si="16"/>
        <v/>
      </c>
      <c r="K202" s="160">
        <f t="shared" si="1"/>
        <v>0</v>
      </c>
      <c r="L202" s="162"/>
      <c r="M202" s="27" t="str">
        <f t="shared" si="2"/>
        <v/>
      </c>
      <c r="N202" s="173" t="str">
        <f t="shared" si="3"/>
        <v/>
      </c>
      <c r="O202" s="18" t="str">
        <f>IF(N202="","",N202/SUMMARY!$D$1)</f>
        <v/>
      </c>
      <c r="P202" s="147"/>
      <c r="Q202" s="27" t="str">
        <f t="shared" si="4"/>
        <v/>
      </c>
      <c r="R202" s="173" t="str">
        <f t="shared" si="5"/>
        <v/>
      </c>
      <c r="S202" s="33" t="str">
        <f t="shared" si="9"/>
        <v/>
      </c>
      <c r="T202" s="147"/>
      <c r="U202" s="19" t="str">
        <f t="shared" si="6"/>
        <v/>
      </c>
      <c r="V202" s="184" t="str">
        <f t="shared" si="7"/>
        <v/>
      </c>
      <c r="W202" s="113"/>
      <c r="X202" s="191"/>
      <c r="Y202" s="30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</row>
    <row r="203" spans="1:75" ht="19">
      <c r="A203" s="14">
        <v>200</v>
      </c>
      <c r="B203" s="138"/>
      <c r="C203" s="109"/>
      <c r="D203" s="41"/>
      <c r="E203" s="110"/>
      <c r="F203" s="147"/>
      <c r="G203" s="154"/>
      <c r="H203" s="147"/>
      <c r="I203" s="130" t="str">
        <f t="shared" si="15"/>
        <v/>
      </c>
      <c r="J203" s="160" t="str">
        <f t="shared" si="16"/>
        <v/>
      </c>
      <c r="K203" s="160">
        <f t="shared" si="1"/>
        <v>0</v>
      </c>
      <c r="L203" s="162"/>
      <c r="M203" s="27" t="str">
        <f t="shared" si="2"/>
        <v/>
      </c>
      <c r="N203" s="173" t="str">
        <f t="shared" si="3"/>
        <v/>
      </c>
      <c r="O203" s="18" t="str">
        <f>IF(N203="","",N203/SUMMARY!$D$1)</f>
        <v/>
      </c>
      <c r="P203" s="147"/>
      <c r="Q203" s="27" t="str">
        <f t="shared" si="4"/>
        <v/>
      </c>
      <c r="R203" s="173" t="str">
        <f t="shared" si="5"/>
        <v/>
      </c>
      <c r="S203" s="33" t="str">
        <f t="shared" si="9"/>
        <v/>
      </c>
      <c r="T203" s="147"/>
      <c r="U203" s="19" t="str">
        <f t="shared" si="6"/>
        <v/>
      </c>
      <c r="V203" s="184" t="str">
        <f t="shared" si="7"/>
        <v/>
      </c>
      <c r="W203" s="113"/>
      <c r="X203" s="191"/>
      <c r="Y203" s="30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</row>
    <row r="204" spans="1:75" ht="19">
      <c r="A204" s="14">
        <v>201</v>
      </c>
      <c r="B204" s="138"/>
      <c r="C204" s="109"/>
      <c r="D204" s="41"/>
      <c r="E204" s="110"/>
      <c r="F204" s="147"/>
      <c r="G204" s="154"/>
      <c r="H204" s="147"/>
      <c r="I204" s="130" t="str">
        <f t="shared" si="15"/>
        <v/>
      </c>
      <c r="J204" s="160" t="str">
        <f t="shared" si="16"/>
        <v/>
      </c>
      <c r="K204" s="160">
        <f t="shared" si="1"/>
        <v>0</v>
      </c>
      <c r="L204" s="162"/>
      <c r="M204" s="27" t="str">
        <f t="shared" si="2"/>
        <v/>
      </c>
      <c r="N204" s="173" t="str">
        <f t="shared" si="3"/>
        <v/>
      </c>
      <c r="O204" s="18" t="str">
        <f>IF(N204="","",N204/SUMMARY!$D$1)</f>
        <v/>
      </c>
      <c r="P204" s="147"/>
      <c r="Q204" s="27" t="str">
        <f t="shared" si="4"/>
        <v/>
      </c>
      <c r="R204" s="173" t="str">
        <f t="shared" si="5"/>
        <v/>
      </c>
      <c r="S204" s="33" t="str">
        <f t="shared" si="9"/>
        <v/>
      </c>
      <c r="T204" s="147"/>
      <c r="U204" s="19" t="str">
        <f t="shared" si="6"/>
        <v/>
      </c>
      <c r="V204" s="184" t="str">
        <f t="shared" si="7"/>
        <v/>
      </c>
      <c r="W204" s="113"/>
      <c r="X204" s="191"/>
      <c r="Y204" s="30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</row>
    <row r="205" spans="1:75" ht="19">
      <c r="A205" s="14">
        <v>202</v>
      </c>
      <c r="B205" s="138"/>
      <c r="C205" s="109"/>
      <c r="D205" s="41"/>
      <c r="E205" s="110"/>
      <c r="F205" s="147"/>
      <c r="G205" s="154"/>
      <c r="H205" s="147"/>
      <c r="I205" s="130" t="str">
        <f t="shared" si="15"/>
        <v/>
      </c>
      <c r="J205" s="160" t="str">
        <f t="shared" si="16"/>
        <v/>
      </c>
      <c r="K205" s="160">
        <f t="shared" si="1"/>
        <v>0</v>
      </c>
      <c r="L205" s="162"/>
      <c r="M205" s="27" t="str">
        <f t="shared" si="2"/>
        <v/>
      </c>
      <c r="N205" s="173" t="str">
        <f t="shared" si="3"/>
        <v/>
      </c>
      <c r="O205" s="18" t="str">
        <f>IF(N205="","",N205/SUMMARY!$D$1)</f>
        <v/>
      </c>
      <c r="P205" s="147"/>
      <c r="Q205" s="27" t="str">
        <f t="shared" si="4"/>
        <v/>
      </c>
      <c r="R205" s="173" t="str">
        <f t="shared" si="5"/>
        <v/>
      </c>
      <c r="S205" s="33" t="str">
        <f t="shared" si="9"/>
        <v/>
      </c>
      <c r="T205" s="147"/>
      <c r="U205" s="19" t="str">
        <f t="shared" si="6"/>
        <v/>
      </c>
      <c r="V205" s="184" t="str">
        <f t="shared" si="7"/>
        <v/>
      </c>
      <c r="W205" s="113"/>
      <c r="X205" s="191"/>
      <c r="Y205" s="30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</row>
    <row r="206" spans="1:75" ht="19">
      <c r="A206" s="14">
        <v>203</v>
      </c>
      <c r="B206" s="138"/>
      <c r="C206" s="109"/>
      <c r="D206" s="41"/>
      <c r="E206" s="110"/>
      <c r="F206" s="147"/>
      <c r="G206" s="154"/>
      <c r="H206" s="147"/>
      <c r="I206" s="130" t="str">
        <f t="shared" si="15"/>
        <v/>
      </c>
      <c r="J206" s="160" t="str">
        <f t="shared" si="16"/>
        <v/>
      </c>
      <c r="K206" s="160">
        <f t="shared" si="1"/>
        <v>0</v>
      </c>
      <c r="L206" s="162"/>
      <c r="M206" s="27" t="str">
        <f t="shared" si="2"/>
        <v/>
      </c>
      <c r="N206" s="173" t="str">
        <f t="shared" si="3"/>
        <v/>
      </c>
      <c r="O206" s="18" t="str">
        <f>IF(N206="","",N206/SUMMARY!$D$1)</f>
        <v/>
      </c>
      <c r="P206" s="147"/>
      <c r="Q206" s="27" t="str">
        <f t="shared" si="4"/>
        <v/>
      </c>
      <c r="R206" s="173" t="str">
        <f t="shared" si="5"/>
        <v/>
      </c>
      <c r="S206" s="33" t="str">
        <f t="shared" si="9"/>
        <v/>
      </c>
      <c r="T206" s="147"/>
      <c r="U206" s="19" t="str">
        <f t="shared" si="6"/>
        <v/>
      </c>
      <c r="V206" s="184" t="str">
        <f t="shared" si="7"/>
        <v/>
      </c>
      <c r="W206" s="113"/>
      <c r="X206" s="191"/>
      <c r="Y206" s="30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</row>
    <row r="207" spans="1:75" ht="19">
      <c r="A207" s="14">
        <v>204</v>
      </c>
      <c r="B207" s="138"/>
      <c r="C207" s="109"/>
      <c r="D207" s="41"/>
      <c r="E207" s="110"/>
      <c r="F207" s="147"/>
      <c r="G207" s="154"/>
      <c r="H207" s="147"/>
      <c r="I207" s="130" t="str">
        <f t="shared" si="15"/>
        <v/>
      </c>
      <c r="J207" s="160" t="str">
        <f t="shared" si="16"/>
        <v/>
      </c>
      <c r="K207" s="160">
        <f t="shared" si="1"/>
        <v>0</v>
      </c>
      <c r="L207" s="162"/>
      <c r="M207" s="27" t="str">
        <f t="shared" si="2"/>
        <v/>
      </c>
      <c r="N207" s="173" t="str">
        <f t="shared" si="3"/>
        <v/>
      </c>
      <c r="O207" s="18" t="str">
        <f>IF(N207="","",N207/SUMMARY!$D$1)</f>
        <v/>
      </c>
      <c r="P207" s="147"/>
      <c r="Q207" s="27" t="str">
        <f t="shared" si="4"/>
        <v/>
      </c>
      <c r="R207" s="173" t="str">
        <f t="shared" si="5"/>
        <v/>
      </c>
      <c r="S207" s="33" t="str">
        <f t="shared" si="9"/>
        <v/>
      </c>
      <c r="T207" s="147"/>
      <c r="U207" s="19" t="str">
        <f t="shared" si="6"/>
        <v/>
      </c>
      <c r="V207" s="184" t="str">
        <f t="shared" si="7"/>
        <v/>
      </c>
      <c r="W207" s="113"/>
      <c r="X207" s="191"/>
      <c r="Y207" s="30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</row>
    <row r="208" spans="1:75" ht="19">
      <c r="A208" s="14">
        <v>205</v>
      </c>
      <c r="B208" s="138"/>
      <c r="C208" s="109"/>
      <c r="D208" s="41"/>
      <c r="E208" s="110"/>
      <c r="F208" s="147"/>
      <c r="G208" s="154"/>
      <c r="H208" s="147"/>
      <c r="I208" s="130" t="str">
        <f t="shared" si="15"/>
        <v/>
      </c>
      <c r="J208" s="160" t="str">
        <f t="shared" si="16"/>
        <v/>
      </c>
      <c r="K208" s="160">
        <f t="shared" si="1"/>
        <v>0</v>
      </c>
      <c r="L208" s="162"/>
      <c r="M208" s="27" t="str">
        <f t="shared" si="2"/>
        <v/>
      </c>
      <c r="N208" s="173" t="str">
        <f t="shared" si="3"/>
        <v/>
      </c>
      <c r="O208" s="18" t="str">
        <f>IF(N208="","",N208/SUMMARY!$D$1)</f>
        <v/>
      </c>
      <c r="P208" s="147"/>
      <c r="Q208" s="27" t="str">
        <f t="shared" si="4"/>
        <v/>
      </c>
      <c r="R208" s="173" t="str">
        <f t="shared" si="5"/>
        <v/>
      </c>
      <c r="S208" s="33" t="str">
        <f t="shared" si="9"/>
        <v/>
      </c>
      <c r="T208" s="147"/>
      <c r="U208" s="19" t="str">
        <f t="shared" si="6"/>
        <v/>
      </c>
      <c r="V208" s="184" t="str">
        <f t="shared" si="7"/>
        <v/>
      </c>
      <c r="W208" s="113"/>
      <c r="X208" s="191"/>
      <c r="Y208" s="30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</row>
    <row r="209" spans="1:75" ht="19">
      <c r="A209" s="14">
        <v>206</v>
      </c>
      <c r="B209" s="138"/>
      <c r="C209" s="109"/>
      <c r="D209" s="41"/>
      <c r="E209" s="110"/>
      <c r="F209" s="147"/>
      <c r="G209" s="154"/>
      <c r="H209" s="147"/>
      <c r="I209" s="130" t="str">
        <f t="shared" si="15"/>
        <v/>
      </c>
      <c r="J209" s="160" t="str">
        <f t="shared" si="16"/>
        <v/>
      </c>
      <c r="K209" s="160">
        <f t="shared" si="1"/>
        <v>0</v>
      </c>
      <c r="L209" s="162"/>
      <c r="M209" s="27" t="str">
        <f t="shared" si="2"/>
        <v/>
      </c>
      <c r="N209" s="173" t="str">
        <f t="shared" si="3"/>
        <v/>
      </c>
      <c r="O209" s="18" t="str">
        <f>IF(N209="","",N209/SUMMARY!$D$1)</f>
        <v/>
      </c>
      <c r="P209" s="147"/>
      <c r="Q209" s="27" t="str">
        <f t="shared" si="4"/>
        <v/>
      </c>
      <c r="R209" s="173" t="str">
        <f t="shared" si="5"/>
        <v/>
      </c>
      <c r="S209" s="33" t="str">
        <f t="shared" si="9"/>
        <v/>
      </c>
      <c r="T209" s="147"/>
      <c r="U209" s="19" t="str">
        <f t="shared" si="6"/>
        <v/>
      </c>
      <c r="V209" s="184" t="str">
        <f t="shared" si="7"/>
        <v/>
      </c>
      <c r="W209" s="113"/>
      <c r="X209" s="191"/>
      <c r="Y209" s="30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</row>
    <row r="210" spans="1:75" ht="19">
      <c r="A210" s="14">
        <v>207</v>
      </c>
      <c r="B210" s="138"/>
      <c r="C210" s="109"/>
      <c r="D210" s="41"/>
      <c r="E210" s="110"/>
      <c r="F210" s="147"/>
      <c r="G210" s="154"/>
      <c r="H210" s="147"/>
      <c r="I210" s="130" t="str">
        <f t="shared" si="15"/>
        <v/>
      </c>
      <c r="J210" s="160" t="str">
        <f t="shared" si="16"/>
        <v/>
      </c>
      <c r="K210" s="160">
        <f t="shared" si="1"/>
        <v>0</v>
      </c>
      <c r="L210" s="162"/>
      <c r="M210" s="27" t="str">
        <f t="shared" si="2"/>
        <v/>
      </c>
      <c r="N210" s="173" t="str">
        <f t="shared" si="3"/>
        <v/>
      </c>
      <c r="O210" s="18" t="str">
        <f>IF(N210="","",N210/SUMMARY!$D$1)</f>
        <v/>
      </c>
      <c r="P210" s="147"/>
      <c r="Q210" s="27" t="str">
        <f t="shared" si="4"/>
        <v/>
      </c>
      <c r="R210" s="173" t="str">
        <f t="shared" si="5"/>
        <v/>
      </c>
      <c r="S210" s="33" t="str">
        <f t="shared" si="9"/>
        <v/>
      </c>
      <c r="T210" s="147"/>
      <c r="U210" s="19" t="str">
        <f t="shared" si="6"/>
        <v/>
      </c>
      <c r="V210" s="184" t="str">
        <f t="shared" si="7"/>
        <v/>
      </c>
      <c r="W210" s="113"/>
      <c r="X210" s="191"/>
      <c r="Y210" s="30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</row>
    <row r="211" spans="1:75" ht="19">
      <c r="A211" s="14">
        <v>208</v>
      </c>
      <c r="B211" s="138"/>
      <c r="C211" s="109"/>
      <c r="D211" s="41"/>
      <c r="E211" s="110"/>
      <c r="F211" s="147"/>
      <c r="G211" s="154"/>
      <c r="H211" s="147"/>
      <c r="I211" s="130" t="str">
        <f t="shared" si="15"/>
        <v/>
      </c>
      <c r="J211" s="160" t="str">
        <f t="shared" si="16"/>
        <v/>
      </c>
      <c r="K211" s="160">
        <f t="shared" si="1"/>
        <v>0</v>
      </c>
      <c r="L211" s="162"/>
      <c r="M211" s="27" t="str">
        <f t="shared" si="2"/>
        <v/>
      </c>
      <c r="N211" s="173" t="str">
        <f t="shared" si="3"/>
        <v/>
      </c>
      <c r="O211" s="18" t="str">
        <f>IF(N211="","",N211/SUMMARY!$D$1)</f>
        <v/>
      </c>
      <c r="P211" s="147"/>
      <c r="Q211" s="27" t="str">
        <f t="shared" si="4"/>
        <v/>
      </c>
      <c r="R211" s="173" t="str">
        <f t="shared" si="5"/>
        <v/>
      </c>
      <c r="S211" s="33" t="str">
        <f t="shared" si="9"/>
        <v/>
      </c>
      <c r="T211" s="147"/>
      <c r="U211" s="19" t="str">
        <f t="shared" si="6"/>
        <v/>
      </c>
      <c r="V211" s="184" t="str">
        <f t="shared" si="7"/>
        <v/>
      </c>
      <c r="W211" s="113"/>
      <c r="X211" s="191"/>
      <c r="Y211" s="30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</row>
    <row r="212" spans="1:75" ht="19">
      <c r="A212" s="14">
        <v>209</v>
      </c>
      <c r="B212" s="138"/>
      <c r="C212" s="109"/>
      <c r="D212" s="41"/>
      <c r="E212" s="110"/>
      <c r="F212" s="147"/>
      <c r="G212" s="154"/>
      <c r="H212" s="147"/>
      <c r="I212" s="130" t="str">
        <f t="shared" si="15"/>
        <v/>
      </c>
      <c r="J212" s="160" t="str">
        <f t="shared" si="16"/>
        <v/>
      </c>
      <c r="K212" s="160">
        <f t="shared" si="1"/>
        <v>0</v>
      </c>
      <c r="L212" s="162"/>
      <c r="M212" s="27" t="str">
        <f t="shared" si="2"/>
        <v/>
      </c>
      <c r="N212" s="173" t="str">
        <f t="shared" si="3"/>
        <v/>
      </c>
      <c r="O212" s="18" t="str">
        <f>IF(N212="","",N212/SUMMARY!$D$1)</f>
        <v/>
      </c>
      <c r="P212" s="147"/>
      <c r="Q212" s="27" t="str">
        <f t="shared" si="4"/>
        <v/>
      </c>
      <c r="R212" s="173" t="str">
        <f t="shared" si="5"/>
        <v/>
      </c>
      <c r="S212" s="33" t="str">
        <f t="shared" si="9"/>
        <v/>
      </c>
      <c r="T212" s="147"/>
      <c r="U212" s="19" t="str">
        <f t="shared" si="6"/>
        <v/>
      </c>
      <c r="V212" s="184" t="str">
        <f t="shared" si="7"/>
        <v/>
      </c>
      <c r="W212" s="113"/>
      <c r="X212" s="191"/>
      <c r="Y212" s="30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</row>
    <row r="213" spans="1:75" ht="19">
      <c r="A213" s="14">
        <v>210</v>
      </c>
      <c r="B213" s="138"/>
      <c r="C213" s="109"/>
      <c r="D213" s="41"/>
      <c r="E213" s="110"/>
      <c r="F213" s="147"/>
      <c r="G213" s="154"/>
      <c r="H213" s="147"/>
      <c r="I213" s="130" t="str">
        <f t="shared" si="15"/>
        <v/>
      </c>
      <c r="J213" s="160" t="str">
        <f t="shared" si="16"/>
        <v/>
      </c>
      <c r="K213" s="160">
        <f t="shared" si="1"/>
        <v>0</v>
      </c>
      <c r="L213" s="162"/>
      <c r="M213" s="27" t="str">
        <f t="shared" si="2"/>
        <v/>
      </c>
      <c r="N213" s="173" t="str">
        <f t="shared" si="3"/>
        <v/>
      </c>
      <c r="O213" s="18" t="str">
        <f>IF(N213="","",N213/SUMMARY!$D$1)</f>
        <v/>
      </c>
      <c r="P213" s="147"/>
      <c r="Q213" s="27" t="str">
        <f t="shared" si="4"/>
        <v/>
      </c>
      <c r="R213" s="173" t="str">
        <f t="shared" si="5"/>
        <v/>
      </c>
      <c r="S213" s="33" t="str">
        <f t="shared" si="9"/>
        <v/>
      </c>
      <c r="T213" s="147"/>
      <c r="U213" s="19" t="str">
        <f t="shared" si="6"/>
        <v/>
      </c>
      <c r="V213" s="184" t="str">
        <f t="shared" si="7"/>
        <v/>
      </c>
      <c r="W213" s="113"/>
      <c r="X213" s="191"/>
      <c r="Y213" s="30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</row>
    <row r="214" spans="1:75" ht="19">
      <c r="A214" s="14">
        <v>211</v>
      </c>
      <c r="B214" s="138"/>
      <c r="C214" s="109"/>
      <c r="D214" s="41"/>
      <c r="E214" s="110"/>
      <c r="F214" s="147"/>
      <c r="G214" s="154"/>
      <c r="H214" s="147"/>
      <c r="I214" s="130" t="str">
        <f t="shared" si="15"/>
        <v/>
      </c>
      <c r="J214" s="160" t="str">
        <f t="shared" si="16"/>
        <v/>
      </c>
      <c r="K214" s="160">
        <f t="shared" si="1"/>
        <v>0</v>
      </c>
      <c r="L214" s="162"/>
      <c r="M214" s="27" t="str">
        <f t="shared" si="2"/>
        <v/>
      </c>
      <c r="N214" s="173" t="str">
        <f t="shared" si="3"/>
        <v/>
      </c>
      <c r="O214" s="18" t="str">
        <f>IF(N214="","",N214/SUMMARY!$D$1)</f>
        <v/>
      </c>
      <c r="P214" s="147"/>
      <c r="Q214" s="27" t="str">
        <f t="shared" si="4"/>
        <v/>
      </c>
      <c r="R214" s="173" t="str">
        <f t="shared" si="5"/>
        <v/>
      </c>
      <c r="S214" s="33" t="str">
        <f t="shared" si="9"/>
        <v/>
      </c>
      <c r="T214" s="147"/>
      <c r="U214" s="19" t="str">
        <f t="shared" si="6"/>
        <v/>
      </c>
      <c r="V214" s="184" t="str">
        <f t="shared" si="7"/>
        <v/>
      </c>
      <c r="W214" s="113"/>
      <c r="X214" s="191"/>
      <c r="Y214" s="30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</row>
    <row r="215" spans="1:75" ht="19">
      <c r="A215" s="14">
        <v>212</v>
      </c>
      <c r="B215" s="138"/>
      <c r="C215" s="109"/>
      <c r="D215" s="41"/>
      <c r="E215" s="110"/>
      <c r="F215" s="147"/>
      <c r="G215" s="154"/>
      <c r="H215" s="147"/>
      <c r="I215" s="130" t="str">
        <f t="shared" si="15"/>
        <v/>
      </c>
      <c r="J215" s="160" t="str">
        <f t="shared" si="16"/>
        <v/>
      </c>
      <c r="K215" s="160">
        <f t="shared" si="1"/>
        <v>0</v>
      </c>
      <c r="L215" s="162"/>
      <c r="M215" s="27" t="str">
        <f t="shared" si="2"/>
        <v/>
      </c>
      <c r="N215" s="173" t="str">
        <f t="shared" si="3"/>
        <v/>
      </c>
      <c r="O215" s="18" t="str">
        <f>IF(N215="","",N215/SUMMARY!$D$1)</f>
        <v/>
      </c>
      <c r="P215" s="147"/>
      <c r="Q215" s="27" t="str">
        <f t="shared" si="4"/>
        <v/>
      </c>
      <c r="R215" s="173" t="str">
        <f t="shared" si="5"/>
        <v/>
      </c>
      <c r="S215" s="33" t="str">
        <f t="shared" si="9"/>
        <v/>
      </c>
      <c r="T215" s="147"/>
      <c r="U215" s="19" t="str">
        <f t="shared" si="6"/>
        <v/>
      </c>
      <c r="V215" s="184" t="str">
        <f t="shared" si="7"/>
        <v/>
      </c>
      <c r="W215" s="113"/>
      <c r="X215" s="191"/>
      <c r="Y215" s="30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</row>
    <row r="216" spans="1:75" ht="19">
      <c r="A216" s="14">
        <v>213</v>
      </c>
      <c r="B216" s="138"/>
      <c r="C216" s="109"/>
      <c r="D216" s="41"/>
      <c r="E216" s="110"/>
      <c r="F216" s="147"/>
      <c r="G216" s="154"/>
      <c r="H216" s="147"/>
      <c r="I216" s="130" t="str">
        <f t="shared" si="15"/>
        <v/>
      </c>
      <c r="J216" s="160" t="str">
        <f t="shared" si="16"/>
        <v/>
      </c>
      <c r="K216" s="160">
        <f t="shared" si="1"/>
        <v>0</v>
      </c>
      <c r="L216" s="162"/>
      <c r="M216" s="27" t="str">
        <f t="shared" si="2"/>
        <v/>
      </c>
      <c r="N216" s="173" t="str">
        <f t="shared" si="3"/>
        <v/>
      </c>
      <c r="O216" s="18" t="str">
        <f>IF(N216="","",N216/SUMMARY!$D$1)</f>
        <v/>
      </c>
      <c r="P216" s="147"/>
      <c r="Q216" s="27" t="str">
        <f t="shared" si="4"/>
        <v/>
      </c>
      <c r="R216" s="173" t="str">
        <f t="shared" si="5"/>
        <v/>
      </c>
      <c r="S216" s="33" t="str">
        <f t="shared" si="9"/>
        <v/>
      </c>
      <c r="T216" s="147"/>
      <c r="U216" s="19" t="str">
        <f t="shared" si="6"/>
        <v/>
      </c>
      <c r="V216" s="184" t="str">
        <f t="shared" si="7"/>
        <v/>
      </c>
      <c r="W216" s="113"/>
      <c r="X216" s="191"/>
      <c r="Y216" s="30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</row>
    <row r="217" spans="1:75" ht="19">
      <c r="A217" s="14">
        <v>214</v>
      </c>
      <c r="B217" s="138"/>
      <c r="C217" s="109"/>
      <c r="D217" s="41"/>
      <c r="E217" s="110"/>
      <c r="F217" s="147"/>
      <c r="G217" s="154"/>
      <c r="H217" s="147"/>
      <c r="I217" s="130" t="str">
        <f t="shared" si="15"/>
        <v/>
      </c>
      <c r="J217" s="160" t="str">
        <f t="shared" si="16"/>
        <v/>
      </c>
      <c r="K217" s="160">
        <f t="shared" si="1"/>
        <v>0</v>
      </c>
      <c r="L217" s="162"/>
      <c r="M217" s="27" t="str">
        <f t="shared" si="2"/>
        <v/>
      </c>
      <c r="N217" s="173" t="str">
        <f t="shared" si="3"/>
        <v/>
      </c>
      <c r="O217" s="18" t="str">
        <f>IF(N217="","",N217/SUMMARY!$D$1)</f>
        <v/>
      </c>
      <c r="P217" s="147"/>
      <c r="Q217" s="27" t="str">
        <f t="shared" si="4"/>
        <v/>
      </c>
      <c r="R217" s="173" t="str">
        <f t="shared" si="5"/>
        <v/>
      </c>
      <c r="S217" s="33" t="str">
        <f t="shared" si="9"/>
        <v/>
      </c>
      <c r="T217" s="147"/>
      <c r="U217" s="19" t="str">
        <f t="shared" si="6"/>
        <v/>
      </c>
      <c r="V217" s="184" t="str">
        <f t="shared" si="7"/>
        <v/>
      </c>
      <c r="W217" s="113"/>
      <c r="X217" s="191"/>
      <c r="Y217" s="30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</row>
    <row r="218" spans="1:75" ht="19">
      <c r="A218" s="14">
        <v>215</v>
      </c>
      <c r="B218" s="138"/>
      <c r="C218" s="109"/>
      <c r="D218" s="41"/>
      <c r="E218" s="110"/>
      <c r="F218" s="147"/>
      <c r="G218" s="154"/>
      <c r="H218" s="147"/>
      <c r="I218" s="130" t="str">
        <f t="shared" si="15"/>
        <v/>
      </c>
      <c r="J218" s="160" t="str">
        <f t="shared" si="16"/>
        <v/>
      </c>
      <c r="K218" s="160">
        <f t="shared" si="1"/>
        <v>0</v>
      </c>
      <c r="L218" s="162"/>
      <c r="M218" s="27" t="str">
        <f t="shared" si="2"/>
        <v/>
      </c>
      <c r="N218" s="173" t="str">
        <f t="shared" si="3"/>
        <v/>
      </c>
      <c r="O218" s="18" t="str">
        <f>IF(N218="","",N218/SUMMARY!$D$1)</f>
        <v/>
      </c>
      <c r="P218" s="147"/>
      <c r="Q218" s="27" t="str">
        <f t="shared" si="4"/>
        <v/>
      </c>
      <c r="R218" s="173" t="str">
        <f t="shared" si="5"/>
        <v/>
      </c>
      <c r="S218" s="33" t="str">
        <f t="shared" si="9"/>
        <v/>
      </c>
      <c r="T218" s="147"/>
      <c r="U218" s="19" t="str">
        <f t="shared" si="6"/>
        <v/>
      </c>
      <c r="V218" s="184" t="str">
        <f t="shared" si="7"/>
        <v/>
      </c>
      <c r="W218" s="113"/>
      <c r="X218" s="191"/>
      <c r="Y218" s="30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</row>
    <row r="219" spans="1:75" ht="19">
      <c r="A219" s="14">
        <v>216</v>
      </c>
      <c r="B219" s="138"/>
      <c r="C219" s="109"/>
      <c r="D219" s="41"/>
      <c r="E219" s="110"/>
      <c r="F219" s="147"/>
      <c r="G219" s="154"/>
      <c r="H219" s="147"/>
      <c r="I219" s="130" t="str">
        <f t="shared" si="15"/>
        <v/>
      </c>
      <c r="J219" s="160" t="str">
        <f t="shared" si="16"/>
        <v/>
      </c>
      <c r="K219" s="160">
        <f t="shared" si="1"/>
        <v>0</v>
      </c>
      <c r="L219" s="162"/>
      <c r="M219" s="27" t="str">
        <f t="shared" si="2"/>
        <v/>
      </c>
      <c r="N219" s="173" t="str">
        <f t="shared" si="3"/>
        <v/>
      </c>
      <c r="O219" s="18" t="str">
        <f>IF(N219="","",N219/SUMMARY!$D$1)</f>
        <v/>
      </c>
      <c r="P219" s="147"/>
      <c r="Q219" s="27" t="str">
        <f t="shared" si="4"/>
        <v/>
      </c>
      <c r="R219" s="173" t="str">
        <f t="shared" si="5"/>
        <v/>
      </c>
      <c r="S219" s="33" t="str">
        <f t="shared" si="9"/>
        <v/>
      </c>
      <c r="T219" s="147"/>
      <c r="U219" s="19" t="str">
        <f t="shared" si="6"/>
        <v/>
      </c>
      <c r="V219" s="184" t="str">
        <f t="shared" si="7"/>
        <v/>
      </c>
      <c r="W219" s="113"/>
      <c r="X219" s="191"/>
      <c r="Y219" s="30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</row>
    <row r="220" spans="1:75" ht="19">
      <c r="A220" s="14">
        <v>217</v>
      </c>
      <c r="B220" s="138"/>
      <c r="C220" s="109"/>
      <c r="D220" s="41"/>
      <c r="E220" s="110"/>
      <c r="F220" s="147"/>
      <c r="G220" s="154"/>
      <c r="H220" s="147"/>
      <c r="I220" s="130" t="str">
        <f t="shared" si="15"/>
        <v/>
      </c>
      <c r="J220" s="160" t="str">
        <f t="shared" si="16"/>
        <v/>
      </c>
      <c r="K220" s="160">
        <f t="shared" si="1"/>
        <v>0</v>
      </c>
      <c r="L220" s="162"/>
      <c r="M220" s="27" t="str">
        <f t="shared" si="2"/>
        <v/>
      </c>
      <c r="N220" s="173" t="str">
        <f t="shared" si="3"/>
        <v/>
      </c>
      <c r="O220" s="18" t="str">
        <f>IF(N220="","",N220/SUMMARY!$D$1)</f>
        <v/>
      </c>
      <c r="P220" s="147"/>
      <c r="Q220" s="27" t="str">
        <f t="shared" si="4"/>
        <v/>
      </c>
      <c r="R220" s="173" t="str">
        <f t="shared" si="5"/>
        <v/>
      </c>
      <c r="S220" s="33" t="str">
        <f t="shared" si="9"/>
        <v/>
      </c>
      <c r="T220" s="147"/>
      <c r="U220" s="19" t="str">
        <f t="shared" si="6"/>
        <v/>
      </c>
      <c r="V220" s="184" t="str">
        <f t="shared" si="7"/>
        <v/>
      </c>
      <c r="W220" s="113"/>
      <c r="X220" s="191"/>
      <c r="Y220" s="30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</row>
    <row r="221" spans="1:75" ht="19">
      <c r="A221" s="14">
        <v>218</v>
      </c>
      <c r="B221" s="138"/>
      <c r="C221" s="109"/>
      <c r="D221" s="41"/>
      <c r="E221" s="110"/>
      <c r="F221" s="147"/>
      <c r="G221" s="154"/>
      <c r="H221" s="147"/>
      <c r="I221" s="130" t="str">
        <f t="shared" si="15"/>
        <v/>
      </c>
      <c r="J221" s="160" t="str">
        <f t="shared" si="16"/>
        <v/>
      </c>
      <c r="K221" s="160">
        <f t="shared" si="1"/>
        <v>0</v>
      </c>
      <c r="L221" s="162"/>
      <c r="M221" s="27" t="str">
        <f t="shared" si="2"/>
        <v/>
      </c>
      <c r="N221" s="173" t="str">
        <f t="shared" si="3"/>
        <v/>
      </c>
      <c r="O221" s="18" t="str">
        <f>IF(N221="","",N221/SUMMARY!$D$1)</f>
        <v/>
      </c>
      <c r="P221" s="147"/>
      <c r="Q221" s="27" t="str">
        <f t="shared" si="4"/>
        <v/>
      </c>
      <c r="R221" s="173" t="str">
        <f t="shared" si="5"/>
        <v/>
      </c>
      <c r="S221" s="33" t="str">
        <f t="shared" si="9"/>
        <v/>
      </c>
      <c r="T221" s="147"/>
      <c r="U221" s="19" t="str">
        <f t="shared" si="6"/>
        <v/>
      </c>
      <c r="V221" s="184" t="str">
        <f t="shared" si="7"/>
        <v/>
      </c>
      <c r="W221" s="113"/>
      <c r="X221" s="191"/>
      <c r="Y221" s="30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</row>
    <row r="222" spans="1:75" ht="19">
      <c r="A222" s="14">
        <v>219</v>
      </c>
      <c r="B222" s="138"/>
      <c r="C222" s="109"/>
      <c r="D222" s="41"/>
      <c r="E222" s="110"/>
      <c r="F222" s="147"/>
      <c r="G222" s="154"/>
      <c r="H222" s="147"/>
      <c r="I222" s="130" t="str">
        <f t="shared" si="15"/>
        <v/>
      </c>
      <c r="J222" s="160" t="str">
        <f t="shared" si="16"/>
        <v/>
      </c>
      <c r="K222" s="160">
        <f t="shared" si="1"/>
        <v>0</v>
      </c>
      <c r="L222" s="162"/>
      <c r="M222" s="27" t="str">
        <f t="shared" si="2"/>
        <v/>
      </c>
      <c r="N222" s="173" t="str">
        <f t="shared" si="3"/>
        <v/>
      </c>
      <c r="O222" s="18" t="str">
        <f>IF(N222="","",N222/SUMMARY!$D$1)</f>
        <v/>
      </c>
      <c r="P222" s="147"/>
      <c r="Q222" s="27" t="str">
        <f t="shared" si="4"/>
        <v/>
      </c>
      <c r="R222" s="173" t="str">
        <f t="shared" si="5"/>
        <v/>
      </c>
      <c r="S222" s="33" t="str">
        <f t="shared" si="9"/>
        <v/>
      </c>
      <c r="T222" s="147"/>
      <c r="U222" s="19" t="str">
        <f t="shared" si="6"/>
        <v/>
      </c>
      <c r="V222" s="184" t="str">
        <f t="shared" si="7"/>
        <v/>
      </c>
      <c r="W222" s="113"/>
      <c r="X222" s="191"/>
      <c r="Y222" s="30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</row>
    <row r="223" spans="1:75" ht="19">
      <c r="A223" s="14">
        <v>220</v>
      </c>
      <c r="B223" s="138"/>
      <c r="C223" s="109"/>
      <c r="D223" s="41"/>
      <c r="E223" s="110"/>
      <c r="F223" s="147"/>
      <c r="G223" s="154"/>
      <c r="H223" s="147"/>
      <c r="I223" s="130" t="str">
        <f t="shared" si="15"/>
        <v/>
      </c>
      <c r="J223" s="160" t="str">
        <f t="shared" si="16"/>
        <v/>
      </c>
      <c r="K223" s="160">
        <f t="shared" si="1"/>
        <v>0</v>
      </c>
      <c r="L223" s="162"/>
      <c r="M223" s="27" t="str">
        <f t="shared" si="2"/>
        <v/>
      </c>
      <c r="N223" s="173" t="str">
        <f t="shared" si="3"/>
        <v/>
      </c>
      <c r="O223" s="18" t="str">
        <f>IF(N223="","",N223/SUMMARY!$D$1)</f>
        <v/>
      </c>
      <c r="P223" s="147"/>
      <c r="Q223" s="27" t="str">
        <f t="shared" si="4"/>
        <v/>
      </c>
      <c r="R223" s="173" t="str">
        <f t="shared" si="5"/>
        <v/>
      </c>
      <c r="S223" s="33" t="str">
        <f t="shared" si="9"/>
        <v/>
      </c>
      <c r="T223" s="147"/>
      <c r="U223" s="19" t="str">
        <f t="shared" si="6"/>
        <v/>
      </c>
      <c r="V223" s="184" t="str">
        <f t="shared" si="7"/>
        <v/>
      </c>
      <c r="W223" s="113"/>
      <c r="X223" s="191"/>
      <c r="Y223" s="30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</row>
    <row r="224" spans="1:75" ht="19">
      <c r="A224" s="14">
        <v>221</v>
      </c>
      <c r="B224" s="138"/>
      <c r="C224" s="109"/>
      <c r="D224" s="41"/>
      <c r="E224" s="110"/>
      <c r="F224" s="147"/>
      <c r="G224" s="154"/>
      <c r="H224" s="147"/>
      <c r="I224" s="130" t="str">
        <f t="shared" si="15"/>
        <v/>
      </c>
      <c r="J224" s="160" t="str">
        <f t="shared" si="16"/>
        <v/>
      </c>
      <c r="K224" s="160">
        <f t="shared" si="1"/>
        <v>0</v>
      </c>
      <c r="L224" s="162"/>
      <c r="M224" s="27" t="str">
        <f t="shared" si="2"/>
        <v/>
      </c>
      <c r="N224" s="173" t="str">
        <f t="shared" si="3"/>
        <v/>
      </c>
      <c r="O224" s="18" t="str">
        <f>IF(N224="","",N224/SUMMARY!$D$1)</f>
        <v/>
      </c>
      <c r="P224" s="147"/>
      <c r="Q224" s="27" t="str">
        <f t="shared" si="4"/>
        <v/>
      </c>
      <c r="R224" s="173" t="str">
        <f t="shared" si="5"/>
        <v/>
      </c>
      <c r="S224" s="33" t="str">
        <f t="shared" si="9"/>
        <v/>
      </c>
      <c r="T224" s="147"/>
      <c r="U224" s="19" t="str">
        <f t="shared" si="6"/>
        <v/>
      </c>
      <c r="V224" s="184" t="str">
        <f t="shared" si="7"/>
        <v/>
      </c>
      <c r="W224" s="113"/>
      <c r="X224" s="191"/>
      <c r="Y224" s="30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</row>
    <row r="225" spans="1:75" ht="19">
      <c r="A225" s="14">
        <v>222</v>
      </c>
      <c r="B225" s="138"/>
      <c r="C225" s="109"/>
      <c r="D225" s="41"/>
      <c r="E225" s="110"/>
      <c r="F225" s="147"/>
      <c r="G225" s="154"/>
      <c r="H225" s="147"/>
      <c r="I225" s="130" t="str">
        <f t="shared" si="15"/>
        <v/>
      </c>
      <c r="J225" s="160" t="str">
        <f t="shared" si="16"/>
        <v/>
      </c>
      <c r="K225" s="160">
        <f t="shared" si="1"/>
        <v>0</v>
      </c>
      <c r="L225" s="162"/>
      <c r="M225" s="27" t="str">
        <f t="shared" si="2"/>
        <v/>
      </c>
      <c r="N225" s="173" t="str">
        <f t="shared" si="3"/>
        <v/>
      </c>
      <c r="O225" s="18" t="str">
        <f>IF(N225="","",N225/SUMMARY!$D$1)</f>
        <v/>
      </c>
      <c r="P225" s="147"/>
      <c r="Q225" s="27" t="str">
        <f t="shared" si="4"/>
        <v/>
      </c>
      <c r="R225" s="173" t="str">
        <f t="shared" si="5"/>
        <v/>
      </c>
      <c r="S225" s="33" t="str">
        <f t="shared" si="9"/>
        <v/>
      </c>
      <c r="T225" s="147"/>
      <c r="U225" s="19" t="str">
        <f t="shared" si="6"/>
        <v/>
      </c>
      <c r="V225" s="184" t="str">
        <f t="shared" si="7"/>
        <v/>
      </c>
      <c r="W225" s="113"/>
      <c r="X225" s="191"/>
      <c r="Y225" s="30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</row>
    <row r="226" spans="1:75" ht="19">
      <c r="A226" s="14">
        <v>223</v>
      </c>
      <c r="B226" s="138"/>
      <c r="C226" s="109"/>
      <c r="D226" s="41"/>
      <c r="E226" s="110"/>
      <c r="F226" s="147"/>
      <c r="G226" s="154"/>
      <c r="H226" s="147"/>
      <c r="I226" s="130" t="str">
        <f t="shared" si="15"/>
        <v/>
      </c>
      <c r="J226" s="160" t="str">
        <f t="shared" si="16"/>
        <v/>
      </c>
      <c r="K226" s="160">
        <f t="shared" si="1"/>
        <v>0</v>
      </c>
      <c r="L226" s="162"/>
      <c r="M226" s="27" t="str">
        <f t="shared" si="2"/>
        <v/>
      </c>
      <c r="N226" s="173" t="str">
        <f t="shared" si="3"/>
        <v/>
      </c>
      <c r="O226" s="18" t="str">
        <f>IF(N226="","",N226/SUMMARY!$D$1)</f>
        <v/>
      </c>
      <c r="P226" s="147"/>
      <c r="Q226" s="27" t="str">
        <f t="shared" si="4"/>
        <v/>
      </c>
      <c r="R226" s="173" t="str">
        <f t="shared" si="5"/>
        <v/>
      </c>
      <c r="S226" s="33" t="str">
        <f t="shared" si="9"/>
        <v/>
      </c>
      <c r="T226" s="147"/>
      <c r="U226" s="19" t="str">
        <f t="shared" si="6"/>
        <v/>
      </c>
      <c r="V226" s="184" t="str">
        <f t="shared" si="7"/>
        <v/>
      </c>
      <c r="W226" s="113"/>
      <c r="X226" s="191"/>
      <c r="Y226" s="30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</row>
    <row r="227" spans="1:75" ht="19">
      <c r="A227" s="14">
        <v>224</v>
      </c>
      <c r="B227" s="138"/>
      <c r="C227" s="109"/>
      <c r="D227" s="41"/>
      <c r="E227" s="110"/>
      <c r="F227" s="147"/>
      <c r="G227" s="154"/>
      <c r="H227" s="147"/>
      <c r="I227" s="130" t="str">
        <f t="shared" si="15"/>
        <v/>
      </c>
      <c r="J227" s="160" t="str">
        <f t="shared" si="16"/>
        <v/>
      </c>
      <c r="K227" s="160">
        <f t="shared" si="1"/>
        <v>0</v>
      </c>
      <c r="L227" s="162"/>
      <c r="M227" s="27" t="str">
        <f t="shared" si="2"/>
        <v/>
      </c>
      <c r="N227" s="173" t="str">
        <f t="shared" si="3"/>
        <v/>
      </c>
      <c r="O227" s="18" t="str">
        <f>IF(N227="","",N227/SUMMARY!$D$1)</f>
        <v/>
      </c>
      <c r="P227" s="147"/>
      <c r="Q227" s="27" t="str">
        <f t="shared" si="4"/>
        <v/>
      </c>
      <c r="R227" s="173" t="str">
        <f t="shared" si="5"/>
        <v/>
      </c>
      <c r="S227" s="33" t="str">
        <f t="shared" si="9"/>
        <v/>
      </c>
      <c r="T227" s="147"/>
      <c r="U227" s="19" t="str">
        <f t="shared" si="6"/>
        <v/>
      </c>
      <c r="V227" s="184" t="str">
        <f t="shared" si="7"/>
        <v/>
      </c>
      <c r="W227" s="113"/>
      <c r="X227" s="191"/>
      <c r="Y227" s="30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</row>
    <row r="228" spans="1:75" ht="19">
      <c r="A228" s="14">
        <v>225</v>
      </c>
      <c r="B228" s="138"/>
      <c r="C228" s="109"/>
      <c r="D228" s="41"/>
      <c r="E228" s="110"/>
      <c r="F228" s="147"/>
      <c r="G228" s="154"/>
      <c r="H228" s="147"/>
      <c r="I228" s="130" t="str">
        <f t="shared" si="15"/>
        <v/>
      </c>
      <c r="J228" s="160" t="str">
        <f t="shared" si="16"/>
        <v/>
      </c>
      <c r="K228" s="160">
        <f t="shared" si="1"/>
        <v>0</v>
      </c>
      <c r="L228" s="162"/>
      <c r="M228" s="27" t="str">
        <f t="shared" si="2"/>
        <v/>
      </c>
      <c r="N228" s="173" t="str">
        <f t="shared" si="3"/>
        <v/>
      </c>
      <c r="O228" s="18" t="str">
        <f>IF(N228="","",N228/SUMMARY!$D$1)</f>
        <v/>
      </c>
      <c r="P228" s="147"/>
      <c r="Q228" s="27" t="str">
        <f t="shared" si="4"/>
        <v/>
      </c>
      <c r="R228" s="173" t="str">
        <f t="shared" si="5"/>
        <v/>
      </c>
      <c r="S228" s="33" t="str">
        <f t="shared" si="9"/>
        <v/>
      </c>
      <c r="T228" s="147"/>
      <c r="U228" s="19" t="str">
        <f t="shared" si="6"/>
        <v/>
      </c>
      <c r="V228" s="184" t="str">
        <f t="shared" si="7"/>
        <v/>
      </c>
      <c r="W228" s="113"/>
      <c r="X228" s="191"/>
      <c r="Y228" s="30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</row>
    <row r="229" spans="1:75" ht="19">
      <c r="A229" s="14">
        <v>226</v>
      </c>
      <c r="B229" s="138"/>
      <c r="C229" s="109"/>
      <c r="D229" s="41"/>
      <c r="E229" s="110"/>
      <c r="F229" s="147"/>
      <c r="G229" s="154"/>
      <c r="H229" s="147"/>
      <c r="I229" s="130" t="str">
        <f t="shared" si="15"/>
        <v/>
      </c>
      <c r="J229" s="160" t="str">
        <f t="shared" si="16"/>
        <v/>
      </c>
      <c r="K229" s="160">
        <f t="shared" si="1"/>
        <v>0</v>
      </c>
      <c r="L229" s="162"/>
      <c r="M229" s="27" t="str">
        <f t="shared" si="2"/>
        <v/>
      </c>
      <c r="N229" s="173" t="str">
        <f t="shared" si="3"/>
        <v/>
      </c>
      <c r="O229" s="18" t="str">
        <f>IF(N229="","",N229/SUMMARY!$D$1)</f>
        <v/>
      </c>
      <c r="P229" s="147"/>
      <c r="Q229" s="27" t="str">
        <f t="shared" si="4"/>
        <v/>
      </c>
      <c r="R229" s="173" t="str">
        <f t="shared" si="5"/>
        <v/>
      </c>
      <c r="S229" s="33" t="str">
        <f t="shared" si="9"/>
        <v/>
      </c>
      <c r="T229" s="147"/>
      <c r="U229" s="19" t="str">
        <f t="shared" si="6"/>
        <v/>
      </c>
      <c r="V229" s="184" t="str">
        <f t="shared" si="7"/>
        <v/>
      </c>
      <c r="W229" s="113"/>
      <c r="X229" s="191"/>
      <c r="Y229" s="30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</row>
    <row r="230" spans="1:75" ht="19">
      <c r="A230" s="14">
        <v>227</v>
      </c>
      <c r="B230" s="138"/>
      <c r="C230" s="109"/>
      <c r="D230" s="41"/>
      <c r="E230" s="110"/>
      <c r="F230" s="147"/>
      <c r="G230" s="154"/>
      <c r="H230" s="147"/>
      <c r="I230" s="130" t="str">
        <f t="shared" si="15"/>
        <v/>
      </c>
      <c r="J230" s="160" t="str">
        <f t="shared" si="16"/>
        <v/>
      </c>
      <c r="K230" s="160">
        <f t="shared" si="1"/>
        <v>0</v>
      </c>
      <c r="L230" s="162"/>
      <c r="M230" s="27" t="str">
        <f t="shared" si="2"/>
        <v/>
      </c>
      <c r="N230" s="173" t="str">
        <f t="shared" si="3"/>
        <v/>
      </c>
      <c r="O230" s="18" t="str">
        <f>IF(N230="","",N230/SUMMARY!$D$1)</f>
        <v/>
      </c>
      <c r="P230" s="147"/>
      <c r="Q230" s="27" t="str">
        <f t="shared" si="4"/>
        <v/>
      </c>
      <c r="R230" s="173" t="str">
        <f t="shared" si="5"/>
        <v/>
      </c>
      <c r="S230" s="33" t="str">
        <f t="shared" si="9"/>
        <v/>
      </c>
      <c r="T230" s="147"/>
      <c r="U230" s="19" t="str">
        <f t="shared" si="6"/>
        <v/>
      </c>
      <c r="V230" s="184" t="str">
        <f t="shared" si="7"/>
        <v/>
      </c>
      <c r="W230" s="113"/>
      <c r="X230" s="191"/>
      <c r="Y230" s="30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</row>
    <row r="231" spans="1:75" ht="19">
      <c r="A231" s="14">
        <v>228</v>
      </c>
      <c r="B231" s="138"/>
      <c r="C231" s="109"/>
      <c r="D231" s="41"/>
      <c r="E231" s="110"/>
      <c r="F231" s="147"/>
      <c r="G231" s="154"/>
      <c r="H231" s="147"/>
      <c r="I231" s="130" t="str">
        <f t="shared" si="15"/>
        <v/>
      </c>
      <c r="J231" s="160" t="str">
        <f t="shared" si="16"/>
        <v/>
      </c>
      <c r="K231" s="160">
        <f t="shared" si="1"/>
        <v>0</v>
      </c>
      <c r="L231" s="162"/>
      <c r="M231" s="27" t="str">
        <f t="shared" si="2"/>
        <v/>
      </c>
      <c r="N231" s="173" t="str">
        <f t="shared" si="3"/>
        <v/>
      </c>
      <c r="O231" s="18" t="str">
        <f>IF(N231="","",N231/SUMMARY!$D$1)</f>
        <v/>
      </c>
      <c r="P231" s="147"/>
      <c r="Q231" s="27" t="str">
        <f t="shared" si="4"/>
        <v/>
      </c>
      <c r="R231" s="173" t="str">
        <f t="shared" si="5"/>
        <v/>
      </c>
      <c r="S231" s="33" t="str">
        <f t="shared" si="9"/>
        <v/>
      </c>
      <c r="T231" s="147"/>
      <c r="U231" s="19" t="str">
        <f t="shared" si="6"/>
        <v/>
      </c>
      <c r="V231" s="184" t="str">
        <f t="shared" si="7"/>
        <v/>
      </c>
      <c r="W231" s="113"/>
      <c r="X231" s="191"/>
      <c r="Y231" s="30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</row>
    <row r="232" spans="1:75" ht="19">
      <c r="A232" s="14">
        <v>229</v>
      </c>
      <c r="B232" s="138"/>
      <c r="C232" s="109"/>
      <c r="D232" s="41"/>
      <c r="E232" s="110"/>
      <c r="F232" s="147"/>
      <c r="G232" s="154"/>
      <c r="H232" s="147"/>
      <c r="I232" s="130" t="str">
        <f t="shared" si="15"/>
        <v/>
      </c>
      <c r="J232" s="160" t="str">
        <f t="shared" si="16"/>
        <v/>
      </c>
      <c r="K232" s="160">
        <f t="shared" si="1"/>
        <v>0</v>
      </c>
      <c r="L232" s="162"/>
      <c r="M232" s="27" t="str">
        <f t="shared" si="2"/>
        <v/>
      </c>
      <c r="N232" s="173" t="str">
        <f t="shared" si="3"/>
        <v/>
      </c>
      <c r="O232" s="18" t="str">
        <f>IF(N232="","",N232/SUMMARY!$D$1)</f>
        <v/>
      </c>
      <c r="P232" s="147"/>
      <c r="Q232" s="27" t="str">
        <f t="shared" si="4"/>
        <v/>
      </c>
      <c r="R232" s="173" t="str">
        <f t="shared" si="5"/>
        <v/>
      </c>
      <c r="S232" s="33" t="str">
        <f t="shared" si="9"/>
        <v/>
      </c>
      <c r="T232" s="147"/>
      <c r="U232" s="19" t="str">
        <f t="shared" si="6"/>
        <v/>
      </c>
      <c r="V232" s="184" t="str">
        <f t="shared" si="7"/>
        <v/>
      </c>
      <c r="W232" s="113"/>
      <c r="X232" s="191"/>
      <c r="Y232" s="30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</row>
    <row r="233" spans="1:75" ht="19">
      <c r="A233" s="14">
        <v>230</v>
      </c>
      <c r="B233" s="138"/>
      <c r="C233" s="109"/>
      <c r="D233" s="41"/>
      <c r="E233" s="110"/>
      <c r="F233" s="147"/>
      <c r="G233" s="154"/>
      <c r="H233" s="147"/>
      <c r="I233" s="130" t="str">
        <f t="shared" si="15"/>
        <v/>
      </c>
      <c r="J233" s="160" t="str">
        <f t="shared" si="16"/>
        <v/>
      </c>
      <c r="K233" s="160">
        <f t="shared" si="1"/>
        <v>0</v>
      </c>
      <c r="L233" s="162"/>
      <c r="M233" s="27" t="str">
        <f t="shared" si="2"/>
        <v/>
      </c>
      <c r="N233" s="173" t="str">
        <f t="shared" si="3"/>
        <v/>
      </c>
      <c r="O233" s="18" t="str">
        <f>IF(N233="","",N233/SUMMARY!$D$1)</f>
        <v/>
      </c>
      <c r="P233" s="147"/>
      <c r="Q233" s="27" t="str">
        <f t="shared" si="4"/>
        <v/>
      </c>
      <c r="R233" s="173" t="str">
        <f t="shared" si="5"/>
        <v/>
      </c>
      <c r="S233" s="33" t="str">
        <f t="shared" si="9"/>
        <v/>
      </c>
      <c r="T233" s="147"/>
      <c r="U233" s="19" t="str">
        <f t="shared" si="6"/>
        <v/>
      </c>
      <c r="V233" s="184" t="str">
        <f t="shared" si="7"/>
        <v/>
      </c>
      <c r="W233" s="113"/>
      <c r="X233" s="191"/>
      <c r="Y233" s="30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</row>
    <row r="234" spans="1:75" ht="19">
      <c r="A234" s="14">
        <v>231</v>
      </c>
      <c r="B234" s="138"/>
      <c r="C234" s="109"/>
      <c r="D234" s="41"/>
      <c r="E234" s="110"/>
      <c r="F234" s="147"/>
      <c r="G234" s="154"/>
      <c r="H234" s="147"/>
      <c r="I234" s="130" t="str">
        <f t="shared" si="15"/>
        <v/>
      </c>
      <c r="J234" s="160" t="str">
        <f t="shared" si="16"/>
        <v/>
      </c>
      <c r="K234" s="160">
        <f t="shared" si="1"/>
        <v>0</v>
      </c>
      <c r="L234" s="162"/>
      <c r="M234" s="27" t="str">
        <f t="shared" si="2"/>
        <v/>
      </c>
      <c r="N234" s="173" t="str">
        <f t="shared" si="3"/>
        <v/>
      </c>
      <c r="O234" s="18" t="str">
        <f>IF(N234="","",N234/SUMMARY!$D$1)</f>
        <v/>
      </c>
      <c r="P234" s="147"/>
      <c r="Q234" s="27" t="str">
        <f t="shared" si="4"/>
        <v/>
      </c>
      <c r="R234" s="173" t="str">
        <f t="shared" si="5"/>
        <v/>
      </c>
      <c r="S234" s="33" t="str">
        <f t="shared" si="9"/>
        <v/>
      </c>
      <c r="T234" s="147"/>
      <c r="U234" s="19" t="str">
        <f t="shared" si="6"/>
        <v/>
      </c>
      <c r="V234" s="184" t="str">
        <f t="shared" si="7"/>
        <v/>
      </c>
      <c r="W234" s="113"/>
      <c r="X234" s="191"/>
      <c r="Y234" s="30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</row>
    <row r="235" spans="1:75" ht="19">
      <c r="A235" s="14">
        <v>232</v>
      </c>
      <c r="B235" s="138"/>
      <c r="C235" s="109"/>
      <c r="D235" s="41"/>
      <c r="E235" s="110"/>
      <c r="F235" s="147"/>
      <c r="G235" s="154"/>
      <c r="H235" s="147"/>
      <c r="I235" s="130" t="str">
        <f t="shared" si="15"/>
        <v/>
      </c>
      <c r="J235" s="160" t="str">
        <f t="shared" si="16"/>
        <v/>
      </c>
      <c r="K235" s="160">
        <f t="shared" si="1"/>
        <v>0</v>
      </c>
      <c r="L235" s="162"/>
      <c r="M235" s="27" t="str">
        <f t="shared" si="2"/>
        <v/>
      </c>
      <c r="N235" s="173" t="str">
        <f t="shared" si="3"/>
        <v/>
      </c>
      <c r="O235" s="18" t="str">
        <f>IF(N235="","",N235/SUMMARY!$D$1)</f>
        <v/>
      </c>
      <c r="P235" s="147"/>
      <c r="Q235" s="27" t="str">
        <f t="shared" si="4"/>
        <v/>
      </c>
      <c r="R235" s="173" t="str">
        <f t="shared" si="5"/>
        <v/>
      </c>
      <c r="S235" s="33" t="str">
        <f t="shared" si="9"/>
        <v/>
      </c>
      <c r="T235" s="147"/>
      <c r="U235" s="19" t="str">
        <f t="shared" si="6"/>
        <v/>
      </c>
      <c r="V235" s="184" t="str">
        <f t="shared" si="7"/>
        <v/>
      </c>
      <c r="W235" s="113"/>
      <c r="X235" s="191"/>
      <c r="Y235" s="30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</row>
    <row r="236" spans="1:75" ht="19">
      <c r="A236" s="14">
        <v>233</v>
      </c>
      <c r="B236" s="138"/>
      <c r="C236" s="109"/>
      <c r="D236" s="41"/>
      <c r="E236" s="110"/>
      <c r="F236" s="147"/>
      <c r="G236" s="154"/>
      <c r="H236" s="147"/>
      <c r="I236" s="130" t="str">
        <f t="shared" si="15"/>
        <v/>
      </c>
      <c r="J236" s="160" t="str">
        <f t="shared" si="16"/>
        <v/>
      </c>
      <c r="K236" s="160">
        <f t="shared" si="1"/>
        <v>0</v>
      </c>
      <c r="L236" s="162"/>
      <c r="M236" s="27" t="str">
        <f t="shared" si="2"/>
        <v/>
      </c>
      <c r="N236" s="173" t="str">
        <f t="shared" si="3"/>
        <v/>
      </c>
      <c r="O236" s="18" t="str">
        <f>IF(N236="","",N236/SUMMARY!$D$1)</f>
        <v/>
      </c>
      <c r="P236" s="147"/>
      <c r="Q236" s="27" t="str">
        <f t="shared" si="4"/>
        <v/>
      </c>
      <c r="R236" s="173" t="str">
        <f t="shared" si="5"/>
        <v/>
      </c>
      <c r="S236" s="33" t="str">
        <f t="shared" si="9"/>
        <v/>
      </c>
      <c r="T236" s="147"/>
      <c r="U236" s="19" t="str">
        <f t="shared" si="6"/>
        <v/>
      </c>
      <c r="V236" s="184" t="str">
        <f t="shared" si="7"/>
        <v/>
      </c>
      <c r="W236" s="113"/>
      <c r="X236" s="191"/>
      <c r="Y236" s="30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</row>
    <row r="237" spans="1:75" ht="19">
      <c r="A237" s="14">
        <v>234</v>
      </c>
      <c r="B237" s="138"/>
      <c r="C237" s="109"/>
      <c r="D237" s="41"/>
      <c r="E237" s="110"/>
      <c r="F237" s="147"/>
      <c r="G237" s="154"/>
      <c r="H237" s="147"/>
      <c r="I237" s="130" t="str">
        <f t="shared" si="15"/>
        <v/>
      </c>
      <c r="J237" s="160" t="str">
        <f t="shared" si="16"/>
        <v/>
      </c>
      <c r="K237" s="160">
        <f t="shared" si="1"/>
        <v>0</v>
      </c>
      <c r="L237" s="162"/>
      <c r="M237" s="27" t="str">
        <f t="shared" si="2"/>
        <v/>
      </c>
      <c r="N237" s="173" t="str">
        <f t="shared" si="3"/>
        <v/>
      </c>
      <c r="O237" s="18" t="str">
        <f>IF(N237="","",N237/SUMMARY!$D$1)</f>
        <v/>
      </c>
      <c r="P237" s="147"/>
      <c r="Q237" s="27" t="str">
        <f t="shared" si="4"/>
        <v/>
      </c>
      <c r="R237" s="173" t="str">
        <f t="shared" si="5"/>
        <v/>
      </c>
      <c r="S237" s="33" t="str">
        <f t="shared" si="9"/>
        <v/>
      </c>
      <c r="T237" s="147"/>
      <c r="U237" s="19" t="str">
        <f t="shared" si="6"/>
        <v/>
      </c>
      <c r="V237" s="184" t="str">
        <f t="shared" si="7"/>
        <v/>
      </c>
      <c r="W237" s="113"/>
      <c r="X237" s="191"/>
      <c r="Y237" s="30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</row>
    <row r="238" spans="1:75" ht="19">
      <c r="A238" s="14">
        <v>235</v>
      </c>
      <c r="B238" s="138"/>
      <c r="C238" s="109"/>
      <c r="D238" s="41"/>
      <c r="E238" s="110"/>
      <c r="F238" s="147"/>
      <c r="G238" s="154"/>
      <c r="H238" s="147"/>
      <c r="I238" s="130" t="str">
        <f t="shared" si="15"/>
        <v/>
      </c>
      <c r="J238" s="160" t="str">
        <f t="shared" si="16"/>
        <v/>
      </c>
      <c r="K238" s="160">
        <f t="shared" si="1"/>
        <v>0</v>
      </c>
      <c r="L238" s="162"/>
      <c r="M238" s="27" t="str">
        <f t="shared" si="2"/>
        <v/>
      </c>
      <c r="N238" s="173" t="str">
        <f t="shared" si="3"/>
        <v/>
      </c>
      <c r="O238" s="18" t="str">
        <f>IF(N238="","",N238/SUMMARY!$D$1)</f>
        <v/>
      </c>
      <c r="P238" s="147"/>
      <c r="Q238" s="27" t="str">
        <f t="shared" si="4"/>
        <v/>
      </c>
      <c r="R238" s="173" t="str">
        <f t="shared" si="5"/>
        <v/>
      </c>
      <c r="S238" s="33" t="str">
        <f t="shared" si="9"/>
        <v/>
      </c>
      <c r="T238" s="147"/>
      <c r="U238" s="19" t="str">
        <f t="shared" si="6"/>
        <v/>
      </c>
      <c r="V238" s="184" t="str">
        <f t="shared" si="7"/>
        <v/>
      </c>
      <c r="W238" s="113"/>
      <c r="X238" s="191"/>
      <c r="Y238" s="30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</row>
    <row r="239" spans="1:75" ht="19">
      <c r="A239" s="14">
        <v>236</v>
      </c>
      <c r="B239" s="138"/>
      <c r="C239" s="109"/>
      <c r="D239" s="41"/>
      <c r="E239" s="110"/>
      <c r="F239" s="147"/>
      <c r="G239" s="154"/>
      <c r="H239" s="147"/>
      <c r="I239" s="130" t="str">
        <f t="shared" si="15"/>
        <v/>
      </c>
      <c r="J239" s="160" t="str">
        <f t="shared" si="16"/>
        <v/>
      </c>
      <c r="K239" s="160">
        <f t="shared" si="1"/>
        <v>0</v>
      </c>
      <c r="L239" s="162"/>
      <c r="M239" s="27" t="str">
        <f t="shared" si="2"/>
        <v/>
      </c>
      <c r="N239" s="173" t="str">
        <f t="shared" si="3"/>
        <v/>
      </c>
      <c r="O239" s="18" t="str">
        <f>IF(N239="","",N239/SUMMARY!$D$1)</f>
        <v/>
      </c>
      <c r="P239" s="147"/>
      <c r="Q239" s="27" t="str">
        <f t="shared" si="4"/>
        <v/>
      </c>
      <c r="R239" s="173" t="str">
        <f t="shared" si="5"/>
        <v/>
      </c>
      <c r="S239" s="33" t="str">
        <f t="shared" si="9"/>
        <v/>
      </c>
      <c r="T239" s="147"/>
      <c r="U239" s="19" t="str">
        <f t="shared" si="6"/>
        <v/>
      </c>
      <c r="V239" s="184" t="str">
        <f t="shared" si="7"/>
        <v/>
      </c>
      <c r="W239" s="113"/>
      <c r="X239" s="191"/>
      <c r="Y239" s="30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</row>
    <row r="240" spans="1:75" ht="19">
      <c r="A240" s="14">
        <v>237</v>
      </c>
      <c r="B240" s="138"/>
      <c r="C240" s="109"/>
      <c r="D240" s="41"/>
      <c r="E240" s="110"/>
      <c r="F240" s="147"/>
      <c r="G240" s="154"/>
      <c r="H240" s="147"/>
      <c r="I240" s="130" t="str">
        <f t="shared" si="15"/>
        <v/>
      </c>
      <c r="J240" s="160" t="str">
        <f t="shared" si="16"/>
        <v/>
      </c>
      <c r="K240" s="160">
        <f t="shared" si="1"/>
        <v>0</v>
      </c>
      <c r="L240" s="162"/>
      <c r="M240" s="27" t="str">
        <f t="shared" si="2"/>
        <v/>
      </c>
      <c r="N240" s="173" t="str">
        <f t="shared" si="3"/>
        <v/>
      </c>
      <c r="O240" s="18" t="str">
        <f>IF(N240="","",N240/SUMMARY!$D$1)</f>
        <v/>
      </c>
      <c r="P240" s="147"/>
      <c r="Q240" s="27" t="str">
        <f t="shared" si="4"/>
        <v/>
      </c>
      <c r="R240" s="173" t="str">
        <f t="shared" si="5"/>
        <v/>
      </c>
      <c r="S240" s="33" t="str">
        <f t="shared" si="9"/>
        <v/>
      </c>
      <c r="T240" s="147"/>
      <c r="U240" s="19" t="str">
        <f t="shared" si="6"/>
        <v/>
      </c>
      <c r="V240" s="184" t="str">
        <f t="shared" si="7"/>
        <v/>
      </c>
      <c r="W240" s="113"/>
      <c r="X240" s="191"/>
      <c r="Y240" s="30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</row>
    <row r="241" spans="1:75" ht="19">
      <c r="A241" s="14">
        <v>238</v>
      </c>
      <c r="B241" s="138"/>
      <c r="C241" s="109"/>
      <c r="D241" s="41"/>
      <c r="E241" s="110"/>
      <c r="F241" s="147"/>
      <c r="G241" s="154"/>
      <c r="H241" s="147"/>
      <c r="I241" s="130" t="str">
        <f t="shared" si="15"/>
        <v/>
      </c>
      <c r="J241" s="160" t="str">
        <f t="shared" si="16"/>
        <v/>
      </c>
      <c r="K241" s="160">
        <f t="shared" si="1"/>
        <v>0</v>
      </c>
      <c r="L241" s="162"/>
      <c r="M241" s="27" t="str">
        <f t="shared" si="2"/>
        <v/>
      </c>
      <c r="N241" s="173" t="str">
        <f t="shared" si="3"/>
        <v/>
      </c>
      <c r="O241" s="18" t="str">
        <f>IF(N241="","",N241/SUMMARY!$D$1)</f>
        <v/>
      </c>
      <c r="P241" s="147"/>
      <c r="Q241" s="27" t="str">
        <f t="shared" si="4"/>
        <v/>
      </c>
      <c r="R241" s="173" t="str">
        <f t="shared" si="5"/>
        <v/>
      </c>
      <c r="S241" s="33" t="str">
        <f t="shared" si="9"/>
        <v/>
      </c>
      <c r="T241" s="147"/>
      <c r="U241" s="19" t="str">
        <f t="shared" si="6"/>
        <v/>
      </c>
      <c r="V241" s="184" t="str">
        <f t="shared" si="7"/>
        <v/>
      </c>
      <c r="W241" s="113"/>
      <c r="X241" s="191"/>
      <c r="Y241" s="30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</row>
    <row r="242" spans="1:75" ht="19">
      <c r="A242" s="14">
        <v>239</v>
      </c>
      <c r="B242" s="138"/>
      <c r="C242" s="109"/>
      <c r="D242" s="41"/>
      <c r="E242" s="110"/>
      <c r="F242" s="147"/>
      <c r="G242" s="154"/>
      <c r="H242" s="147"/>
      <c r="I242" s="130" t="str">
        <f t="shared" si="15"/>
        <v/>
      </c>
      <c r="J242" s="160" t="str">
        <f t="shared" si="16"/>
        <v/>
      </c>
      <c r="K242" s="160">
        <f t="shared" si="1"/>
        <v>0</v>
      </c>
      <c r="L242" s="162"/>
      <c r="M242" s="27" t="str">
        <f t="shared" si="2"/>
        <v/>
      </c>
      <c r="N242" s="173" t="str">
        <f t="shared" si="3"/>
        <v/>
      </c>
      <c r="O242" s="18" t="str">
        <f>IF(N242="","",N242/SUMMARY!$D$1)</f>
        <v/>
      </c>
      <c r="P242" s="147"/>
      <c r="Q242" s="27" t="str">
        <f t="shared" si="4"/>
        <v/>
      </c>
      <c r="R242" s="173" t="str">
        <f t="shared" si="5"/>
        <v/>
      </c>
      <c r="S242" s="33" t="str">
        <f t="shared" si="9"/>
        <v/>
      </c>
      <c r="T242" s="147"/>
      <c r="U242" s="19" t="str">
        <f t="shared" si="6"/>
        <v/>
      </c>
      <c r="V242" s="184" t="str">
        <f t="shared" si="7"/>
        <v/>
      </c>
      <c r="W242" s="113"/>
      <c r="X242" s="191"/>
      <c r="Y242" s="30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</row>
    <row r="243" spans="1:75" ht="19">
      <c r="A243" s="14">
        <v>240</v>
      </c>
      <c r="B243" s="138"/>
      <c r="C243" s="109"/>
      <c r="D243" s="41"/>
      <c r="E243" s="110"/>
      <c r="F243" s="147"/>
      <c r="G243" s="154"/>
      <c r="H243" s="147"/>
      <c r="I243" s="130" t="str">
        <f t="shared" si="15"/>
        <v/>
      </c>
      <c r="J243" s="160" t="str">
        <f t="shared" si="16"/>
        <v/>
      </c>
      <c r="K243" s="160">
        <f t="shared" si="1"/>
        <v>0</v>
      </c>
      <c r="L243" s="162"/>
      <c r="M243" s="27" t="str">
        <f t="shared" si="2"/>
        <v/>
      </c>
      <c r="N243" s="173" t="str">
        <f t="shared" si="3"/>
        <v/>
      </c>
      <c r="O243" s="18" t="str">
        <f>IF(N243="","",N243/SUMMARY!$D$1)</f>
        <v/>
      </c>
      <c r="P243" s="147"/>
      <c r="Q243" s="27" t="str">
        <f t="shared" si="4"/>
        <v/>
      </c>
      <c r="R243" s="173" t="str">
        <f t="shared" si="5"/>
        <v/>
      </c>
      <c r="S243" s="33" t="str">
        <f t="shared" si="9"/>
        <v/>
      </c>
      <c r="T243" s="147"/>
      <c r="U243" s="19" t="str">
        <f t="shared" si="6"/>
        <v/>
      </c>
      <c r="V243" s="184" t="str">
        <f t="shared" si="7"/>
        <v/>
      </c>
      <c r="W243" s="113"/>
      <c r="X243" s="191"/>
      <c r="Y243" s="30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</row>
    <row r="244" spans="1:75" ht="19">
      <c r="A244" s="14">
        <v>241</v>
      </c>
      <c r="B244" s="138"/>
      <c r="C244" s="109"/>
      <c r="D244" s="41"/>
      <c r="E244" s="110"/>
      <c r="F244" s="147"/>
      <c r="G244" s="154"/>
      <c r="H244" s="147"/>
      <c r="I244" s="130" t="str">
        <f t="shared" si="15"/>
        <v/>
      </c>
      <c r="J244" s="160" t="str">
        <f t="shared" si="16"/>
        <v/>
      </c>
      <c r="K244" s="160">
        <f t="shared" si="1"/>
        <v>0</v>
      </c>
      <c r="L244" s="162"/>
      <c r="M244" s="27" t="str">
        <f t="shared" si="2"/>
        <v/>
      </c>
      <c r="N244" s="173" t="str">
        <f t="shared" si="3"/>
        <v/>
      </c>
      <c r="O244" s="18" t="str">
        <f>IF(N244="","",N244/SUMMARY!$D$1)</f>
        <v/>
      </c>
      <c r="P244" s="147"/>
      <c r="Q244" s="27" t="str">
        <f t="shared" si="4"/>
        <v/>
      </c>
      <c r="R244" s="173" t="str">
        <f t="shared" si="5"/>
        <v/>
      </c>
      <c r="S244" s="33" t="str">
        <f t="shared" si="9"/>
        <v/>
      </c>
      <c r="T244" s="147"/>
      <c r="U244" s="19" t="str">
        <f t="shared" si="6"/>
        <v/>
      </c>
      <c r="V244" s="184" t="str">
        <f t="shared" si="7"/>
        <v/>
      </c>
      <c r="W244" s="113"/>
      <c r="X244" s="191"/>
      <c r="Y244" s="30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</row>
    <row r="245" spans="1:75" ht="19">
      <c r="A245" s="14">
        <v>242</v>
      </c>
      <c r="B245" s="138"/>
      <c r="C245" s="109"/>
      <c r="D245" s="41"/>
      <c r="E245" s="110"/>
      <c r="F245" s="147"/>
      <c r="G245" s="154"/>
      <c r="H245" s="147"/>
      <c r="I245" s="130" t="str">
        <f t="shared" si="15"/>
        <v/>
      </c>
      <c r="J245" s="160" t="str">
        <f t="shared" si="16"/>
        <v/>
      </c>
      <c r="K245" s="160">
        <f t="shared" si="1"/>
        <v>0</v>
      </c>
      <c r="L245" s="162"/>
      <c r="M245" s="27" t="str">
        <f t="shared" si="2"/>
        <v/>
      </c>
      <c r="N245" s="173" t="str">
        <f t="shared" si="3"/>
        <v/>
      </c>
      <c r="O245" s="18" t="str">
        <f>IF(N245="","",N245/SUMMARY!$D$1)</f>
        <v/>
      </c>
      <c r="P245" s="147"/>
      <c r="Q245" s="27" t="str">
        <f t="shared" si="4"/>
        <v/>
      </c>
      <c r="R245" s="173" t="str">
        <f t="shared" si="5"/>
        <v/>
      </c>
      <c r="S245" s="33" t="str">
        <f t="shared" si="9"/>
        <v/>
      </c>
      <c r="T245" s="147"/>
      <c r="U245" s="19" t="str">
        <f t="shared" si="6"/>
        <v/>
      </c>
      <c r="V245" s="184" t="str">
        <f t="shared" si="7"/>
        <v/>
      </c>
      <c r="W245" s="113"/>
      <c r="X245" s="191"/>
      <c r="Y245" s="30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</row>
    <row r="246" spans="1:75" ht="19">
      <c r="A246" s="14">
        <v>243</v>
      </c>
      <c r="B246" s="138"/>
      <c r="C246" s="109"/>
      <c r="D246" s="41"/>
      <c r="E246" s="110"/>
      <c r="F246" s="147"/>
      <c r="G246" s="154"/>
      <c r="H246" s="147"/>
      <c r="I246" s="130" t="str">
        <f t="shared" si="15"/>
        <v/>
      </c>
      <c r="J246" s="160" t="str">
        <f t="shared" si="16"/>
        <v/>
      </c>
      <c r="K246" s="160">
        <f t="shared" si="1"/>
        <v>0</v>
      </c>
      <c r="L246" s="162"/>
      <c r="M246" s="27" t="str">
        <f t="shared" si="2"/>
        <v/>
      </c>
      <c r="N246" s="173" t="str">
        <f t="shared" si="3"/>
        <v/>
      </c>
      <c r="O246" s="18" t="str">
        <f>IF(N246="","",N246/SUMMARY!$D$1)</f>
        <v/>
      </c>
      <c r="P246" s="147"/>
      <c r="Q246" s="27" t="str">
        <f t="shared" si="4"/>
        <v/>
      </c>
      <c r="R246" s="173" t="str">
        <f t="shared" si="5"/>
        <v/>
      </c>
      <c r="S246" s="33" t="str">
        <f t="shared" si="9"/>
        <v/>
      </c>
      <c r="T246" s="147"/>
      <c r="U246" s="19" t="str">
        <f t="shared" si="6"/>
        <v/>
      </c>
      <c r="V246" s="184" t="str">
        <f t="shared" si="7"/>
        <v/>
      </c>
      <c r="W246" s="113"/>
      <c r="X246" s="191"/>
      <c r="Y246" s="30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</row>
    <row r="247" spans="1:75" ht="19">
      <c r="A247" s="14">
        <v>244</v>
      </c>
      <c r="B247" s="138"/>
      <c r="C247" s="109"/>
      <c r="D247" s="41"/>
      <c r="E247" s="110"/>
      <c r="F247" s="147"/>
      <c r="G247" s="154"/>
      <c r="H247" s="147"/>
      <c r="I247" s="130" t="str">
        <f t="shared" si="15"/>
        <v/>
      </c>
      <c r="J247" s="160" t="str">
        <f t="shared" si="16"/>
        <v/>
      </c>
      <c r="K247" s="160">
        <f t="shared" si="1"/>
        <v>0</v>
      </c>
      <c r="L247" s="162"/>
      <c r="M247" s="27" t="str">
        <f t="shared" si="2"/>
        <v/>
      </c>
      <c r="N247" s="173" t="str">
        <f t="shared" si="3"/>
        <v/>
      </c>
      <c r="O247" s="18" t="str">
        <f>IF(N247="","",N247/SUMMARY!$D$1)</f>
        <v/>
      </c>
      <c r="P247" s="147"/>
      <c r="Q247" s="27" t="str">
        <f t="shared" si="4"/>
        <v/>
      </c>
      <c r="R247" s="173" t="str">
        <f t="shared" si="5"/>
        <v/>
      </c>
      <c r="S247" s="33" t="str">
        <f t="shared" si="9"/>
        <v/>
      </c>
      <c r="T247" s="147"/>
      <c r="U247" s="19" t="str">
        <f t="shared" si="6"/>
        <v/>
      </c>
      <c r="V247" s="184" t="str">
        <f t="shared" si="7"/>
        <v/>
      </c>
      <c r="W247" s="113"/>
      <c r="X247" s="191"/>
      <c r="Y247" s="30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</row>
    <row r="248" spans="1:75" ht="19">
      <c r="A248" s="14">
        <v>245</v>
      </c>
      <c r="B248" s="138"/>
      <c r="C248" s="109"/>
      <c r="D248" s="41"/>
      <c r="E248" s="110"/>
      <c r="F248" s="147"/>
      <c r="G248" s="154"/>
      <c r="H248" s="147"/>
      <c r="I248" s="130" t="str">
        <f t="shared" si="15"/>
        <v/>
      </c>
      <c r="J248" s="160" t="str">
        <f t="shared" si="16"/>
        <v/>
      </c>
      <c r="K248" s="160">
        <f t="shared" si="1"/>
        <v>0</v>
      </c>
      <c r="L248" s="162"/>
      <c r="M248" s="27" t="str">
        <f t="shared" si="2"/>
        <v/>
      </c>
      <c r="N248" s="173" t="str">
        <f t="shared" si="3"/>
        <v/>
      </c>
      <c r="O248" s="18" t="str">
        <f>IF(N248="","",N248/SUMMARY!$D$1)</f>
        <v/>
      </c>
      <c r="P248" s="147"/>
      <c r="Q248" s="27" t="str">
        <f t="shared" si="4"/>
        <v/>
      </c>
      <c r="R248" s="173" t="str">
        <f t="shared" si="5"/>
        <v/>
      </c>
      <c r="S248" s="33" t="str">
        <f t="shared" si="9"/>
        <v/>
      </c>
      <c r="T248" s="147"/>
      <c r="U248" s="19" t="str">
        <f t="shared" si="6"/>
        <v/>
      </c>
      <c r="V248" s="184" t="str">
        <f t="shared" si="7"/>
        <v/>
      </c>
      <c r="W248" s="113"/>
      <c r="X248" s="191"/>
      <c r="Y248" s="30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</row>
    <row r="249" spans="1:75" ht="19">
      <c r="A249" s="14">
        <v>246</v>
      </c>
      <c r="B249" s="138"/>
      <c r="C249" s="109"/>
      <c r="D249" s="41"/>
      <c r="E249" s="110"/>
      <c r="F249" s="147"/>
      <c r="G249" s="154"/>
      <c r="H249" s="147"/>
      <c r="I249" s="130" t="str">
        <f t="shared" si="15"/>
        <v/>
      </c>
      <c r="J249" s="160" t="str">
        <f t="shared" si="16"/>
        <v/>
      </c>
      <c r="K249" s="160">
        <f t="shared" si="1"/>
        <v>0</v>
      </c>
      <c r="L249" s="162"/>
      <c r="M249" s="27" t="str">
        <f t="shared" si="2"/>
        <v/>
      </c>
      <c r="N249" s="173" t="str">
        <f t="shared" si="3"/>
        <v/>
      </c>
      <c r="O249" s="18" t="str">
        <f>IF(N249="","",N249/SUMMARY!$D$1)</f>
        <v/>
      </c>
      <c r="P249" s="147"/>
      <c r="Q249" s="27" t="str">
        <f t="shared" si="4"/>
        <v/>
      </c>
      <c r="R249" s="173" t="str">
        <f t="shared" si="5"/>
        <v/>
      </c>
      <c r="S249" s="33" t="str">
        <f t="shared" si="9"/>
        <v/>
      </c>
      <c r="T249" s="147"/>
      <c r="U249" s="19" t="str">
        <f t="shared" si="6"/>
        <v/>
      </c>
      <c r="V249" s="184" t="str">
        <f t="shared" si="7"/>
        <v/>
      </c>
      <c r="W249" s="113"/>
      <c r="X249" s="191"/>
      <c r="Y249" s="30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</row>
    <row r="250" spans="1:75" ht="19">
      <c r="A250" s="14">
        <v>247</v>
      </c>
      <c r="B250" s="138"/>
      <c r="C250" s="109"/>
      <c r="D250" s="41"/>
      <c r="E250" s="110"/>
      <c r="F250" s="147"/>
      <c r="G250" s="154"/>
      <c r="H250" s="147"/>
      <c r="I250" s="130" t="str">
        <f t="shared" si="15"/>
        <v/>
      </c>
      <c r="J250" s="160" t="str">
        <f t="shared" si="16"/>
        <v/>
      </c>
      <c r="K250" s="160">
        <f t="shared" si="1"/>
        <v>0</v>
      </c>
      <c r="L250" s="162"/>
      <c r="M250" s="27" t="str">
        <f t="shared" si="2"/>
        <v/>
      </c>
      <c r="N250" s="173" t="str">
        <f t="shared" si="3"/>
        <v/>
      </c>
      <c r="O250" s="18" t="str">
        <f>IF(N250="","",N250/SUMMARY!$D$1)</f>
        <v/>
      </c>
      <c r="P250" s="147"/>
      <c r="Q250" s="27" t="str">
        <f t="shared" si="4"/>
        <v/>
      </c>
      <c r="R250" s="173" t="str">
        <f t="shared" si="5"/>
        <v/>
      </c>
      <c r="S250" s="33" t="str">
        <f t="shared" si="9"/>
        <v/>
      </c>
      <c r="T250" s="147"/>
      <c r="U250" s="19" t="str">
        <f t="shared" si="6"/>
        <v/>
      </c>
      <c r="V250" s="184" t="str">
        <f t="shared" si="7"/>
        <v/>
      </c>
      <c r="W250" s="113"/>
      <c r="X250" s="191"/>
      <c r="Y250" s="30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</row>
    <row r="251" spans="1:75" ht="19">
      <c r="A251" s="14">
        <v>248</v>
      </c>
      <c r="B251" s="138"/>
      <c r="C251" s="109"/>
      <c r="D251" s="41"/>
      <c r="E251" s="110"/>
      <c r="F251" s="147"/>
      <c r="G251" s="154"/>
      <c r="H251" s="147"/>
      <c r="I251" s="130" t="str">
        <f t="shared" si="15"/>
        <v/>
      </c>
      <c r="J251" s="160" t="str">
        <f t="shared" si="16"/>
        <v/>
      </c>
      <c r="K251" s="160">
        <f t="shared" si="1"/>
        <v>0</v>
      </c>
      <c r="L251" s="162"/>
      <c r="M251" s="27" t="str">
        <f t="shared" si="2"/>
        <v/>
      </c>
      <c r="N251" s="173" t="str">
        <f t="shared" si="3"/>
        <v/>
      </c>
      <c r="O251" s="18" t="str">
        <f>IF(N251="","",N251/SUMMARY!$D$1)</f>
        <v/>
      </c>
      <c r="P251" s="147"/>
      <c r="Q251" s="27" t="str">
        <f t="shared" si="4"/>
        <v/>
      </c>
      <c r="R251" s="173" t="str">
        <f t="shared" si="5"/>
        <v/>
      </c>
      <c r="S251" s="33" t="str">
        <f t="shared" si="9"/>
        <v/>
      </c>
      <c r="T251" s="147"/>
      <c r="U251" s="19" t="str">
        <f t="shared" si="6"/>
        <v/>
      </c>
      <c r="V251" s="184" t="str">
        <f t="shared" si="7"/>
        <v/>
      </c>
      <c r="W251" s="113"/>
      <c r="X251" s="191"/>
      <c r="Y251" s="30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</row>
    <row r="252" spans="1:75" ht="19">
      <c r="A252" s="14">
        <v>249</v>
      </c>
      <c r="B252" s="138"/>
      <c r="C252" s="109"/>
      <c r="D252" s="41"/>
      <c r="E252" s="110"/>
      <c r="F252" s="147"/>
      <c r="G252" s="154"/>
      <c r="H252" s="147"/>
      <c r="I252" s="130" t="str">
        <f t="shared" si="15"/>
        <v/>
      </c>
      <c r="J252" s="160" t="str">
        <f t="shared" si="16"/>
        <v/>
      </c>
      <c r="K252" s="160">
        <f t="shared" si="1"/>
        <v>0</v>
      </c>
      <c r="L252" s="162"/>
      <c r="M252" s="27" t="str">
        <f t="shared" si="2"/>
        <v/>
      </c>
      <c r="N252" s="173" t="str">
        <f t="shared" si="3"/>
        <v/>
      </c>
      <c r="O252" s="18" t="str">
        <f>IF(N252="","",N252/SUMMARY!$D$1)</f>
        <v/>
      </c>
      <c r="P252" s="147"/>
      <c r="Q252" s="27" t="str">
        <f t="shared" si="4"/>
        <v/>
      </c>
      <c r="R252" s="173" t="str">
        <f t="shared" si="5"/>
        <v/>
      </c>
      <c r="S252" s="33" t="str">
        <f t="shared" si="9"/>
        <v/>
      </c>
      <c r="T252" s="147"/>
      <c r="U252" s="19" t="str">
        <f t="shared" si="6"/>
        <v/>
      </c>
      <c r="V252" s="184" t="str">
        <f t="shared" si="7"/>
        <v/>
      </c>
      <c r="W252" s="113"/>
      <c r="X252" s="191"/>
      <c r="Y252" s="30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</row>
    <row r="253" spans="1:75" ht="19">
      <c r="A253" s="14">
        <v>250</v>
      </c>
      <c r="B253" s="138"/>
      <c r="C253" s="109"/>
      <c r="D253" s="41"/>
      <c r="E253" s="110"/>
      <c r="F253" s="147"/>
      <c r="G253" s="154"/>
      <c r="H253" s="147"/>
      <c r="I253" s="130" t="str">
        <f t="shared" si="15"/>
        <v/>
      </c>
      <c r="J253" s="160" t="str">
        <f t="shared" si="16"/>
        <v/>
      </c>
      <c r="K253" s="160">
        <f t="shared" si="1"/>
        <v>0</v>
      </c>
      <c r="L253" s="162"/>
      <c r="M253" s="27" t="str">
        <f t="shared" si="2"/>
        <v/>
      </c>
      <c r="N253" s="173" t="str">
        <f t="shared" si="3"/>
        <v/>
      </c>
      <c r="O253" s="18" t="str">
        <f>IF(N253="","",N253/SUMMARY!$D$1)</f>
        <v/>
      </c>
      <c r="P253" s="147"/>
      <c r="Q253" s="27" t="str">
        <f t="shared" si="4"/>
        <v/>
      </c>
      <c r="R253" s="173" t="str">
        <f t="shared" si="5"/>
        <v/>
      </c>
      <c r="S253" s="33" t="str">
        <f t="shared" si="9"/>
        <v/>
      </c>
      <c r="T253" s="147"/>
      <c r="U253" s="19" t="str">
        <f t="shared" si="6"/>
        <v/>
      </c>
      <c r="V253" s="184" t="str">
        <f t="shared" si="7"/>
        <v/>
      </c>
      <c r="W253" s="113"/>
      <c r="X253" s="191"/>
      <c r="Y253" s="30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</row>
    <row r="254" spans="1:75" ht="19">
      <c r="A254" s="14">
        <v>251</v>
      </c>
      <c r="B254" s="138"/>
      <c r="C254" s="109"/>
      <c r="D254" s="41"/>
      <c r="E254" s="110"/>
      <c r="F254" s="147"/>
      <c r="G254" s="154"/>
      <c r="H254" s="147"/>
      <c r="I254" s="130" t="str">
        <f t="shared" si="15"/>
        <v/>
      </c>
      <c r="J254" s="160" t="str">
        <f t="shared" si="16"/>
        <v/>
      </c>
      <c r="K254" s="160">
        <f t="shared" si="1"/>
        <v>0</v>
      </c>
      <c r="L254" s="162"/>
      <c r="M254" s="27" t="str">
        <f t="shared" si="2"/>
        <v/>
      </c>
      <c r="N254" s="173" t="str">
        <f t="shared" si="3"/>
        <v/>
      </c>
      <c r="O254" s="18" t="str">
        <f>IF(N254="","",N254/SUMMARY!$D$1)</f>
        <v/>
      </c>
      <c r="P254" s="147"/>
      <c r="Q254" s="27" t="str">
        <f t="shared" si="4"/>
        <v/>
      </c>
      <c r="R254" s="173" t="str">
        <f t="shared" si="5"/>
        <v/>
      </c>
      <c r="S254" s="33" t="str">
        <f t="shared" si="9"/>
        <v/>
      </c>
      <c r="T254" s="147"/>
      <c r="U254" s="19" t="str">
        <f t="shared" si="6"/>
        <v/>
      </c>
      <c r="V254" s="184" t="str">
        <f t="shared" si="7"/>
        <v/>
      </c>
      <c r="W254" s="113"/>
      <c r="X254" s="191"/>
      <c r="Y254" s="30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</row>
    <row r="255" spans="1:75" ht="19">
      <c r="A255" s="14">
        <v>252</v>
      </c>
      <c r="B255" s="138"/>
      <c r="C255" s="109"/>
      <c r="D255" s="41"/>
      <c r="E255" s="110"/>
      <c r="F255" s="147"/>
      <c r="G255" s="154"/>
      <c r="H255" s="147"/>
      <c r="I255" s="130" t="str">
        <f t="shared" si="15"/>
        <v/>
      </c>
      <c r="J255" s="160" t="str">
        <f t="shared" si="16"/>
        <v/>
      </c>
      <c r="K255" s="160">
        <f t="shared" si="1"/>
        <v>0</v>
      </c>
      <c r="L255" s="162"/>
      <c r="M255" s="27" t="str">
        <f t="shared" si="2"/>
        <v/>
      </c>
      <c r="N255" s="173" t="str">
        <f t="shared" si="3"/>
        <v/>
      </c>
      <c r="O255" s="18" t="str">
        <f>IF(N255="","",N255/SUMMARY!$D$1)</f>
        <v/>
      </c>
      <c r="P255" s="147"/>
      <c r="Q255" s="27" t="str">
        <f t="shared" si="4"/>
        <v/>
      </c>
      <c r="R255" s="173" t="str">
        <f t="shared" si="5"/>
        <v/>
      </c>
      <c r="S255" s="33" t="str">
        <f t="shared" si="9"/>
        <v/>
      </c>
      <c r="T255" s="147"/>
      <c r="U255" s="19" t="str">
        <f t="shared" si="6"/>
        <v/>
      </c>
      <c r="V255" s="184" t="str">
        <f t="shared" si="7"/>
        <v/>
      </c>
      <c r="W255" s="113"/>
      <c r="X255" s="191"/>
      <c r="Y255" s="30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</row>
    <row r="256" spans="1:75" ht="19">
      <c r="A256" s="14">
        <v>253</v>
      </c>
      <c r="B256" s="138"/>
      <c r="C256" s="109"/>
      <c r="D256" s="41"/>
      <c r="E256" s="110"/>
      <c r="F256" s="147"/>
      <c r="G256" s="154"/>
      <c r="H256" s="147"/>
      <c r="I256" s="130" t="str">
        <f t="shared" si="15"/>
        <v/>
      </c>
      <c r="J256" s="160" t="str">
        <f t="shared" si="16"/>
        <v/>
      </c>
      <c r="K256" s="160">
        <f t="shared" si="1"/>
        <v>0</v>
      </c>
      <c r="L256" s="162"/>
      <c r="M256" s="27" t="str">
        <f t="shared" si="2"/>
        <v/>
      </c>
      <c r="N256" s="173" t="str">
        <f t="shared" si="3"/>
        <v/>
      </c>
      <c r="O256" s="18" t="str">
        <f>IF(N256="","",N256/SUMMARY!$D$1)</f>
        <v/>
      </c>
      <c r="P256" s="147"/>
      <c r="Q256" s="27" t="str">
        <f t="shared" si="4"/>
        <v/>
      </c>
      <c r="R256" s="173" t="str">
        <f t="shared" si="5"/>
        <v/>
      </c>
      <c r="S256" s="33" t="str">
        <f t="shared" si="9"/>
        <v/>
      </c>
      <c r="T256" s="147"/>
      <c r="U256" s="19" t="str">
        <f t="shared" si="6"/>
        <v/>
      </c>
      <c r="V256" s="184" t="str">
        <f t="shared" si="7"/>
        <v/>
      </c>
      <c r="W256" s="113"/>
      <c r="X256" s="191"/>
      <c r="Y256" s="30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</row>
    <row r="257" spans="1:75" ht="19">
      <c r="A257" s="14">
        <v>254</v>
      </c>
      <c r="B257" s="138"/>
      <c r="C257" s="109"/>
      <c r="D257" s="41"/>
      <c r="E257" s="110"/>
      <c r="F257" s="147"/>
      <c r="G257" s="154"/>
      <c r="H257" s="147"/>
      <c r="I257" s="130" t="str">
        <f t="shared" si="15"/>
        <v/>
      </c>
      <c r="J257" s="160" t="str">
        <f t="shared" si="16"/>
        <v/>
      </c>
      <c r="K257" s="160">
        <f t="shared" si="1"/>
        <v>0</v>
      </c>
      <c r="L257" s="162"/>
      <c r="M257" s="27" t="str">
        <f t="shared" si="2"/>
        <v/>
      </c>
      <c r="N257" s="173" t="str">
        <f t="shared" si="3"/>
        <v/>
      </c>
      <c r="O257" s="18" t="str">
        <f>IF(N257="","",N257/SUMMARY!$D$1)</f>
        <v/>
      </c>
      <c r="P257" s="147"/>
      <c r="Q257" s="27" t="str">
        <f t="shared" si="4"/>
        <v/>
      </c>
      <c r="R257" s="173" t="str">
        <f t="shared" si="5"/>
        <v/>
      </c>
      <c r="S257" s="33" t="str">
        <f t="shared" si="9"/>
        <v/>
      </c>
      <c r="T257" s="147"/>
      <c r="U257" s="19" t="str">
        <f t="shared" si="6"/>
        <v/>
      </c>
      <c r="V257" s="184" t="str">
        <f t="shared" si="7"/>
        <v/>
      </c>
      <c r="W257" s="113"/>
      <c r="X257" s="191"/>
      <c r="Y257" s="30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</row>
    <row r="258" spans="1:75" ht="19">
      <c r="A258" s="14">
        <v>255</v>
      </c>
      <c r="B258" s="138"/>
      <c r="C258" s="109"/>
      <c r="D258" s="41"/>
      <c r="E258" s="110"/>
      <c r="F258" s="147"/>
      <c r="G258" s="154"/>
      <c r="H258" s="147"/>
      <c r="I258" s="130" t="str">
        <f t="shared" si="15"/>
        <v/>
      </c>
      <c r="J258" s="160" t="str">
        <f t="shared" si="16"/>
        <v/>
      </c>
      <c r="K258" s="160">
        <f t="shared" si="1"/>
        <v>0</v>
      </c>
      <c r="L258" s="162"/>
      <c r="M258" s="27" t="str">
        <f t="shared" si="2"/>
        <v/>
      </c>
      <c r="N258" s="173" t="str">
        <f t="shared" si="3"/>
        <v/>
      </c>
      <c r="O258" s="18" t="str">
        <f>IF(N258="","",N258/SUMMARY!$D$1)</f>
        <v/>
      </c>
      <c r="P258" s="147"/>
      <c r="Q258" s="27" t="str">
        <f t="shared" si="4"/>
        <v/>
      </c>
      <c r="R258" s="173" t="str">
        <f t="shared" si="5"/>
        <v/>
      </c>
      <c r="S258" s="33" t="str">
        <f t="shared" si="9"/>
        <v/>
      </c>
      <c r="T258" s="147"/>
      <c r="U258" s="19" t="str">
        <f t="shared" si="6"/>
        <v/>
      </c>
      <c r="V258" s="184" t="str">
        <f t="shared" si="7"/>
        <v/>
      </c>
      <c r="W258" s="113"/>
      <c r="X258" s="191"/>
      <c r="Y258" s="30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</row>
    <row r="259" spans="1:75" ht="19">
      <c r="A259" s="14">
        <v>256</v>
      </c>
      <c r="B259" s="138"/>
      <c r="C259" s="109"/>
      <c r="D259" s="41"/>
      <c r="E259" s="110"/>
      <c r="F259" s="147"/>
      <c r="G259" s="154"/>
      <c r="H259" s="147"/>
      <c r="I259" s="130" t="str">
        <f t="shared" si="15"/>
        <v/>
      </c>
      <c r="J259" s="160" t="str">
        <f t="shared" si="16"/>
        <v/>
      </c>
      <c r="K259" s="160">
        <f t="shared" si="1"/>
        <v>0</v>
      </c>
      <c r="L259" s="162"/>
      <c r="M259" s="27" t="str">
        <f t="shared" ref="M259:M503" si="17">IF(L259="","",IF(L259&lt;F259,(F259-L259)/F259,(L259-F259)/F259))</f>
        <v/>
      </c>
      <c r="N259" s="173" t="str">
        <f t="shared" ref="N259:N503" si="18">IF(L259="","",IF(L259&lt;F259,(F259-L259)*G259,(L259-F259)*G259))</f>
        <v/>
      </c>
      <c r="O259" s="18" t="str">
        <f>IF(N259="","",N259/SUMMARY!$D$1)</f>
        <v/>
      </c>
      <c r="P259" s="147"/>
      <c r="Q259" s="27" t="str">
        <f t="shared" ref="Q259:Q503" si="19">IF(P259="","",IF(P259&lt;F259,(F259-P259)/F259,(P259-F259)/F259))</f>
        <v/>
      </c>
      <c r="R259" s="173" t="str">
        <f t="shared" ref="R259:R506" si="20">IF(P259="","",IF(P259&gt;F259,(P259-F259)*G259,(F259-P259)*G259))</f>
        <v/>
      </c>
      <c r="S259" s="33" t="str">
        <f t="shared" ref="S259:S503" si="21">IF(P259="","",R259/N259)</f>
        <v/>
      </c>
      <c r="T259" s="147"/>
      <c r="U259" s="19" t="str">
        <f t="shared" ref="U259:U503" si="22">IF(V259="","",IF(P259&gt;F259,(T259-F259)/F259,(F259-T259)/F259))</f>
        <v/>
      </c>
      <c r="V259" s="184" t="str">
        <f t="shared" ref="V259:V503" si="23">IF(T259="","",IF(E259="BUY",(T259-F259)*G259,(F259-T259)*G259))</f>
        <v/>
      </c>
      <c r="W259" s="113"/>
      <c r="X259" s="191"/>
      <c r="Y259" s="30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</row>
    <row r="260" spans="1:75" ht="19">
      <c r="A260" s="14">
        <v>257</v>
      </c>
      <c r="B260" s="138"/>
      <c r="C260" s="109"/>
      <c r="D260" s="41"/>
      <c r="E260" s="110"/>
      <c r="F260" s="147"/>
      <c r="G260" s="154"/>
      <c r="H260" s="147"/>
      <c r="I260" s="130" t="str">
        <f t="shared" si="15"/>
        <v/>
      </c>
      <c r="J260" s="160" t="str">
        <f t="shared" si="16"/>
        <v/>
      </c>
      <c r="K260" s="160">
        <f t="shared" ref="K260:K503" si="24">IF(T260="",H260,"0")</f>
        <v>0</v>
      </c>
      <c r="L260" s="162"/>
      <c r="M260" s="27" t="str">
        <f t="shared" si="17"/>
        <v/>
      </c>
      <c r="N260" s="173" t="str">
        <f t="shared" si="18"/>
        <v/>
      </c>
      <c r="O260" s="18" t="str">
        <f>IF(N260="","",N260/SUMMARY!$D$1)</f>
        <v/>
      </c>
      <c r="P260" s="147"/>
      <c r="Q260" s="27" t="str">
        <f t="shared" si="19"/>
        <v/>
      </c>
      <c r="R260" s="173" t="str">
        <f t="shared" si="20"/>
        <v/>
      </c>
      <c r="S260" s="33" t="str">
        <f t="shared" si="21"/>
        <v/>
      </c>
      <c r="T260" s="147"/>
      <c r="U260" s="19" t="str">
        <f t="shared" si="22"/>
        <v/>
      </c>
      <c r="V260" s="184" t="str">
        <f t="shared" si="23"/>
        <v/>
      </c>
      <c r="W260" s="113"/>
      <c r="X260" s="191"/>
      <c r="Y260" s="30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</row>
    <row r="261" spans="1:75" ht="19">
      <c r="A261" s="14">
        <v>258</v>
      </c>
      <c r="B261" s="138"/>
      <c r="C261" s="109"/>
      <c r="D261" s="41"/>
      <c r="E261" s="110"/>
      <c r="F261" s="147"/>
      <c r="G261" s="154"/>
      <c r="H261" s="147"/>
      <c r="I261" s="130" t="str">
        <f t="shared" ref="I261:I324" si="25">IF(H261="","",IF(E261="SELL","-",(J261)/H261))</f>
        <v/>
      </c>
      <c r="J261" s="160" t="str">
        <f t="shared" si="16"/>
        <v/>
      </c>
      <c r="K261" s="160">
        <f t="shared" si="24"/>
        <v>0</v>
      </c>
      <c r="L261" s="162"/>
      <c r="M261" s="27" t="str">
        <f t="shared" si="17"/>
        <v/>
      </c>
      <c r="N261" s="173" t="str">
        <f t="shared" si="18"/>
        <v/>
      </c>
      <c r="O261" s="18" t="str">
        <f>IF(N261="","",N261/SUMMARY!$D$1)</f>
        <v/>
      </c>
      <c r="P261" s="147"/>
      <c r="Q261" s="27" t="str">
        <f t="shared" si="19"/>
        <v/>
      </c>
      <c r="R261" s="173" t="str">
        <f t="shared" si="20"/>
        <v/>
      </c>
      <c r="S261" s="33" t="str">
        <f t="shared" si="21"/>
        <v/>
      </c>
      <c r="T261" s="147"/>
      <c r="U261" s="19" t="str">
        <f t="shared" si="22"/>
        <v/>
      </c>
      <c r="V261" s="184" t="str">
        <f t="shared" si="23"/>
        <v/>
      </c>
      <c r="W261" s="113"/>
      <c r="X261" s="191"/>
      <c r="Y261" s="30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</row>
    <row r="262" spans="1:75" ht="19">
      <c r="A262" s="14">
        <v>259</v>
      </c>
      <c r="B262" s="138"/>
      <c r="C262" s="109"/>
      <c r="D262" s="41"/>
      <c r="E262" s="110"/>
      <c r="F262" s="147"/>
      <c r="G262" s="154"/>
      <c r="H262" s="147"/>
      <c r="I262" s="130" t="str">
        <f t="shared" si="25"/>
        <v/>
      </c>
      <c r="J262" s="160" t="str">
        <f t="shared" si="16"/>
        <v/>
      </c>
      <c r="K262" s="160">
        <f t="shared" si="24"/>
        <v>0</v>
      </c>
      <c r="L262" s="162"/>
      <c r="M262" s="27" t="str">
        <f t="shared" si="17"/>
        <v/>
      </c>
      <c r="N262" s="173" t="str">
        <f t="shared" si="18"/>
        <v/>
      </c>
      <c r="O262" s="18" t="str">
        <f>IF(N262="","",N262/SUMMARY!$D$1)</f>
        <v/>
      </c>
      <c r="P262" s="147"/>
      <c r="Q262" s="27" t="str">
        <f t="shared" si="19"/>
        <v/>
      </c>
      <c r="R262" s="173" t="str">
        <f t="shared" si="20"/>
        <v/>
      </c>
      <c r="S262" s="33" t="str">
        <f t="shared" si="21"/>
        <v/>
      </c>
      <c r="T262" s="147"/>
      <c r="U262" s="19" t="str">
        <f t="shared" si="22"/>
        <v/>
      </c>
      <c r="V262" s="184" t="str">
        <f t="shared" si="23"/>
        <v/>
      </c>
      <c r="W262" s="113"/>
      <c r="X262" s="191"/>
      <c r="Y262" s="30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</row>
    <row r="263" spans="1:75" ht="19">
      <c r="A263" s="14">
        <v>260</v>
      </c>
      <c r="B263" s="138"/>
      <c r="C263" s="109"/>
      <c r="D263" s="41"/>
      <c r="E263" s="110"/>
      <c r="F263" s="147"/>
      <c r="G263" s="154"/>
      <c r="H263" s="147"/>
      <c r="I263" s="130" t="str">
        <f t="shared" si="25"/>
        <v/>
      </c>
      <c r="J263" s="160" t="str">
        <f t="shared" ref="J263:J326" si="26">IF(F263="","",F263*G263)</f>
        <v/>
      </c>
      <c r="K263" s="160">
        <f t="shared" si="24"/>
        <v>0</v>
      </c>
      <c r="L263" s="162"/>
      <c r="M263" s="27" t="str">
        <f t="shared" si="17"/>
        <v/>
      </c>
      <c r="N263" s="173" t="str">
        <f t="shared" si="18"/>
        <v/>
      </c>
      <c r="O263" s="18" t="str">
        <f>IF(N263="","",N263/SUMMARY!$D$1)</f>
        <v/>
      </c>
      <c r="P263" s="147"/>
      <c r="Q263" s="27" t="str">
        <f t="shared" si="19"/>
        <v/>
      </c>
      <c r="R263" s="173" t="str">
        <f t="shared" si="20"/>
        <v/>
      </c>
      <c r="S263" s="33" t="str">
        <f t="shared" si="21"/>
        <v/>
      </c>
      <c r="T263" s="147"/>
      <c r="U263" s="19" t="str">
        <f t="shared" si="22"/>
        <v/>
      </c>
      <c r="V263" s="184" t="str">
        <f t="shared" si="23"/>
        <v/>
      </c>
      <c r="W263" s="113"/>
      <c r="X263" s="191"/>
      <c r="Y263" s="30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</row>
    <row r="264" spans="1:75" ht="19">
      <c r="A264" s="14">
        <v>261</v>
      </c>
      <c r="B264" s="138"/>
      <c r="C264" s="109"/>
      <c r="D264" s="41"/>
      <c r="E264" s="110"/>
      <c r="F264" s="147"/>
      <c r="G264" s="154"/>
      <c r="H264" s="147"/>
      <c r="I264" s="130" t="str">
        <f t="shared" si="25"/>
        <v/>
      </c>
      <c r="J264" s="160" t="str">
        <f t="shared" si="26"/>
        <v/>
      </c>
      <c r="K264" s="160">
        <f t="shared" si="24"/>
        <v>0</v>
      </c>
      <c r="L264" s="162"/>
      <c r="M264" s="27" t="str">
        <f t="shared" si="17"/>
        <v/>
      </c>
      <c r="N264" s="173" t="str">
        <f t="shared" si="18"/>
        <v/>
      </c>
      <c r="O264" s="18" t="str">
        <f>IF(N264="","",N264/SUMMARY!$D$1)</f>
        <v/>
      </c>
      <c r="P264" s="147"/>
      <c r="Q264" s="27" t="str">
        <f t="shared" si="19"/>
        <v/>
      </c>
      <c r="R264" s="173" t="str">
        <f t="shared" si="20"/>
        <v/>
      </c>
      <c r="S264" s="33" t="str">
        <f t="shared" si="21"/>
        <v/>
      </c>
      <c r="T264" s="147"/>
      <c r="U264" s="19" t="str">
        <f t="shared" si="22"/>
        <v/>
      </c>
      <c r="V264" s="184" t="str">
        <f t="shared" si="23"/>
        <v/>
      </c>
      <c r="W264" s="113"/>
      <c r="X264" s="191"/>
      <c r="Y264" s="30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</row>
    <row r="265" spans="1:75" ht="19">
      <c r="A265" s="14">
        <v>262</v>
      </c>
      <c r="B265" s="138"/>
      <c r="C265" s="109"/>
      <c r="D265" s="41"/>
      <c r="E265" s="110"/>
      <c r="F265" s="147"/>
      <c r="G265" s="154"/>
      <c r="H265" s="147"/>
      <c r="I265" s="130" t="str">
        <f t="shared" si="25"/>
        <v/>
      </c>
      <c r="J265" s="160" t="str">
        <f t="shared" si="26"/>
        <v/>
      </c>
      <c r="K265" s="160">
        <f t="shared" si="24"/>
        <v>0</v>
      </c>
      <c r="L265" s="162"/>
      <c r="M265" s="27" t="str">
        <f t="shared" si="17"/>
        <v/>
      </c>
      <c r="N265" s="173" t="str">
        <f t="shared" si="18"/>
        <v/>
      </c>
      <c r="O265" s="18" t="str">
        <f>IF(N265="","",N265/SUMMARY!$D$1)</f>
        <v/>
      </c>
      <c r="P265" s="147"/>
      <c r="Q265" s="27" t="str">
        <f t="shared" si="19"/>
        <v/>
      </c>
      <c r="R265" s="173" t="str">
        <f t="shared" si="20"/>
        <v/>
      </c>
      <c r="S265" s="33" t="str">
        <f t="shared" si="21"/>
        <v/>
      </c>
      <c r="T265" s="147"/>
      <c r="U265" s="19" t="str">
        <f t="shared" si="22"/>
        <v/>
      </c>
      <c r="V265" s="184" t="str">
        <f t="shared" si="23"/>
        <v/>
      </c>
      <c r="W265" s="113"/>
      <c r="X265" s="191"/>
      <c r="Y265" s="30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</row>
    <row r="266" spans="1:75" ht="19">
      <c r="A266" s="14">
        <v>263</v>
      </c>
      <c r="B266" s="138"/>
      <c r="C266" s="109"/>
      <c r="D266" s="41"/>
      <c r="E266" s="110"/>
      <c r="F266" s="147"/>
      <c r="G266" s="154"/>
      <c r="H266" s="147"/>
      <c r="I266" s="130" t="str">
        <f t="shared" si="25"/>
        <v/>
      </c>
      <c r="J266" s="160" t="str">
        <f t="shared" si="26"/>
        <v/>
      </c>
      <c r="K266" s="160">
        <f t="shared" si="24"/>
        <v>0</v>
      </c>
      <c r="L266" s="162"/>
      <c r="M266" s="27" t="str">
        <f t="shared" si="17"/>
        <v/>
      </c>
      <c r="N266" s="173" t="str">
        <f t="shared" si="18"/>
        <v/>
      </c>
      <c r="O266" s="18" t="str">
        <f>IF(N266="","",N266/SUMMARY!$D$1)</f>
        <v/>
      </c>
      <c r="P266" s="147"/>
      <c r="Q266" s="27" t="str">
        <f t="shared" si="19"/>
        <v/>
      </c>
      <c r="R266" s="173" t="str">
        <f t="shared" si="20"/>
        <v/>
      </c>
      <c r="S266" s="33" t="str">
        <f t="shared" si="21"/>
        <v/>
      </c>
      <c r="T266" s="147"/>
      <c r="U266" s="19" t="str">
        <f t="shared" si="22"/>
        <v/>
      </c>
      <c r="V266" s="184" t="str">
        <f t="shared" si="23"/>
        <v/>
      </c>
      <c r="W266" s="113"/>
      <c r="X266" s="191"/>
      <c r="Y266" s="30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</row>
    <row r="267" spans="1:75" ht="19">
      <c r="A267" s="14">
        <v>264</v>
      </c>
      <c r="B267" s="138"/>
      <c r="C267" s="109"/>
      <c r="D267" s="41"/>
      <c r="E267" s="110"/>
      <c r="F267" s="147"/>
      <c r="G267" s="154"/>
      <c r="H267" s="147"/>
      <c r="I267" s="130" t="str">
        <f t="shared" si="25"/>
        <v/>
      </c>
      <c r="J267" s="160" t="str">
        <f t="shared" si="26"/>
        <v/>
      </c>
      <c r="K267" s="160">
        <f t="shared" si="24"/>
        <v>0</v>
      </c>
      <c r="L267" s="162"/>
      <c r="M267" s="27" t="str">
        <f t="shared" si="17"/>
        <v/>
      </c>
      <c r="N267" s="173" t="str">
        <f t="shared" si="18"/>
        <v/>
      </c>
      <c r="O267" s="18" t="str">
        <f>IF(N267="","",N267/SUMMARY!$D$1)</f>
        <v/>
      </c>
      <c r="P267" s="147"/>
      <c r="Q267" s="27" t="str">
        <f t="shared" si="19"/>
        <v/>
      </c>
      <c r="R267" s="173" t="str">
        <f t="shared" si="20"/>
        <v/>
      </c>
      <c r="S267" s="33" t="str">
        <f t="shared" si="21"/>
        <v/>
      </c>
      <c r="T267" s="147"/>
      <c r="U267" s="19" t="str">
        <f t="shared" si="22"/>
        <v/>
      </c>
      <c r="V267" s="184" t="str">
        <f t="shared" si="23"/>
        <v/>
      </c>
      <c r="W267" s="113"/>
      <c r="X267" s="191"/>
      <c r="Y267" s="30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</row>
    <row r="268" spans="1:75" ht="19">
      <c r="A268" s="14">
        <v>265</v>
      </c>
      <c r="B268" s="138"/>
      <c r="C268" s="109"/>
      <c r="D268" s="41"/>
      <c r="E268" s="110"/>
      <c r="F268" s="147"/>
      <c r="G268" s="154"/>
      <c r="H268" s="147"/>
      <c r="I268" s="130" t="str">
        <f t="shared" si="25"/>
        <v/>
      </c>
      <c r="J268" s="160" t="str">
        <f t="shared" si="26"/>
        <v/>
      </c>
      <c r="K268" s="160">
        <f t="shared" si="24"/>
        <v>0</v>
      </c>
      <c r="L268" s="162"/>
      <c r="M268" s="27" t="str">
        <f t="shared" si="17"/>
        <v/>
      </c>
      <c r="N268" s="173" t="str">
        <f t="shared" si="18"/>
        <v/>
      </c>
      <c r="O268" s="18" t="str">
        <f>IF(N268="","",N268/SUMMARY!$D$1)</f>
        <v/>
      </c>
      <c r="P268" s="147"/>
      <c r="Q268" s="27" t="str">
        <f t="shared" si="19"/>
        <v/>
      </c>
      <c r="R268" s="173" t="str">
        <f t="shared" si="20"/>
        <v/>
      </c>
      <c r="S268" s="33" t="str">
        <f t="shared" si="21"/>
        <v/>
      </c>
      <c r="T268" s="147"/>
      <c r="U268" s="19" t="str">
        <f t="shared" si="22"/>
        <v/>
      </c>
      <c r="V268" s="184" t="str">
        <f t="shared" si="23"/>
        <v/>
      </c>
      <c r="W268" s="113"/>
      <c r="X268" s="191"/>
      <c r="Y268" s="30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</row>
    <row r="269" spans="1:75" ht="19">
      <c r="A269" s="14">
        <v>266</v>
      </c>
      <c r="B269" s="138"/>
      <c r="C269" s="109"/>
      <c r="D269" s="41"/>
      <c r="E269" s="110"/>
      <c r="F269" s="147"/>
      <c r="G269" s="154"/>
      <c r="H269" s="147"/>
      <c r="I269" s="130" t="str">
        <f t="shared" si="25"/>
        <v/>
      </c>
      <c r="J269" s="160" t="str">
        <f t="shared" si="26"/>
        <v/>
      </c>
      <c r="K269" s="160">
        <f t="shared" si="24"/>
        <v>0</v>
      </c>
      <c r="L269" s="162"/>
      <c r="M269" s="27" t="str">
        <f t="shared" si="17"/>
        <v/>
      </c>
      <c r="N269" s="173" t="str">
        <f t="shared" si="18"/>
        <v/>
      </c>
      <c r="O269" s="18" t="str">
        <f>IF(N269="","",N269/SUMMARY!$D$1)</f>
        <v/>
      </c>
      <c r="P269" s="147"/>
      <c r="Q269" s="27" t="str">
        <f t="shared" si="19"/>
        <v/>
      </c>
      <c r="R269" s="173" t="str">
        <f t="shared" si="20"/>
        <v/>
      </c>
      <c r="S269" s="33" t="str">
        <f t="shared" si="21"/>
        <v/>
      </c>
      <c r="T269" s="147"/>
      <c r="U269" s="19" t="str">
        <f t="shared" si="22"/>
        <v/>
      </c>
      <c r="V269" s="184" t="str">
        <f t="shared" si="23"/>
        <v/>
      </c>
      <c r="W269" s="113"/>
      <c r="X269" s="191"/>
      <c r="Y269" s="30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</row>
    <row r="270" spans="1:75" ht="19">
      <c r="A270" s="14">
        <v>267</v>
      </c>
      <c r="B270" s="138"/>
      <c r="C270" s="109"/>
      <c r="D270" s="41"/>
      <c r="E270" s="110"/>
      <c r="F270" s="147"/>
      <c r="G270" s="154"/>
      <c r="H270" s="147"/>
      <c r="I270" s="130" t="str">
        <f t="shared" si="25"/>
        <v/>
      </c>
      <c r="J270" s="160" t="str">
        <f t="shared" si="26"/>
        <v/>
      </c>
      <c r="K270" s="160">
        <f t="shared" si="24"/>
        <v>0</v>
      </c>
      <c r="L270" s="162"/>
      <c r="M270" s="27" t="str">
        <f t="shared" si="17"/>
        <v/>
      </c>
      <c r="N270" s="173" t="str">
        <f t="shared" si="18"/>
        <v/>
      </c>
      <c r="O270" s="18" t="str">
        <f>IF(N270="","",N270/SUMMARY!$D$1)</f>
        <v/>
      </c>
      <c r="P270" s="147"/>
      <c r="Q270" s="27" t="str">
        <f t="shared" si="19"/>
        <v/>
      </c>
      <c r="R270" s="173" t="str">
        <f t="shared" si="20"/>
        <v/>
      </c>
      <c r="S270" s="33" t="str">
        <f t="shared" si="21"/>
        <v/>
      </c>
      <c r="T270" s="147"/>
      <c r="U270" s="19" t="str">
        <f t="shared" si="22"/>
        <v/>
      </c>
      <c r="V270" s="184" t="str">
        <f t="shared" si="23"/>
        <v/>
      </c>
      <c r="W270" s="113"/>
      <c r="X270" s="191"/>
      <c r="Y270" s="30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</row>
    <row r="271" spans="1:75" ht="19">
      <c r="A271" s="14">
        <v>268</v>
      </c>
      <c r="B271" s="138"/>
      <c r="C271" s="109"/>
      <c r="D271" s="41"/>
      <c r="E271" s="110"/>
      <c r="F271" s="147"/>
      <c r="G271" s="154"/>
      <c r="H271" s="147"/>
      <c r="I271" s="130" t="str">
        <f t="shared" si="25"/>
        <v/>
      </c>
      <c r="J271" s="160" t="str">
        <f t="shared" si="26"/>
        <v/>
      </c>
      <c r="K271" s="160">
        <f t="shared" si="24"/>
        <v>0</v>
      </c>
      <c r="L271" s="162"/>
      <c r="M271" s="27" t="str">
        <f t="shared" si="17"/>
        <v/>
      </c>
      <c r="N271" s="173" t="str">
        <f t="shared" si="18"/>
        <v/>
      </c>
      <c r="O271" s="18" t="str">
        <f>IF(N271="","",N271/SUMMARY!$D$1)</f>
        <v/>
      </c>
      <c r="P271" s="147"/>
      <c r="Q271" s="27" t="str">
        <f t="shared" si="19"/>
        <v/>
      </c>
      <c r="R271" s="173" t="str">
        <f t="shared" si="20"/>
        <v/>
      </c>
      <c r="S271" s="33" t="str">
        <f t="shared" si="21"/>
        <v/>
      </c>
      <c r="T271" s="147"/>
      <c r="U271" s="19" t="str">
        <f t="shared" si="22"/>
        <v/>
      </c>
      <c r="V271" s="184" t="str">
        <f t="shared" si="23"/>
        <v/>
      </c>
      <c r="W271" s="113"/>
      <c r="X271" s="191"/>
      <c r="Y271" s="30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</row>
    <row r="272" spans="1:75" ht="19">
      <c r="A272" s="14">
        <v>269</v>
      </c>
      <c r="B272" s="138"/>
      <c r="C272" s="109"/>
      <c r="D272" s="41"/>
      <c r="E272" s="110"/>
      <c r="F272" s="147"/>
      <c r="G272" s="154"/>
      <c r="H272" s="147"/>
      <c r="I272" s="130" t="str">
        <f t="shared" si="25"/>
        <v/>
      </c>
      <c r="J272" s="160" t="str">
        <f t="shared" si="26"/>
        <v/>
      </c>
      <c r="K272" s="160">
        <f t="shared" si="24"/>
        <v>0</v>
      </c>
      <c r="L272" s="162"/>
      <c r="M272" s="27" t="str">
        <f t="shared" si="17"/>
        <v/>
      </c>
      <c r="N272" s="173" t="str">
        <f t="shared" si="18"/>
        <v/>
      </c>
      <c r="O272" s="18" t="str">
        <f>IF(N272="","",N272/SUMMARY!$D$1)</f>
        <v/>
      </c>
      <c r="P272" s="147"/>
      <c r="Q272" s="27" t="str">
        <f t="shared" si="19"/>
        <v/>
      </c>
      <c r="R272" s="173" t="str">
        <f t="shared" si="20"/>
        <v/>
      </c>
      <c r="S272" s="33" t="str">
        <f t="shared" si="21"/>
        <v/>
      </c>
      <c r="T272" s="147"/>
      <c r="U272" s="19" t="str">
        <f t="shared" si="22"/>
        <v/>
      </c>
      <c r="V272" s="184" t="str">
        <f t="shared" si="23"/>
        <v/>
      </c>
      <c r="W272" s="113"/>
      <c r="X272" s="191"/>
      <c r="Y272" s="30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</row>
    <row r="273" spans="1:75" ht="19">
      <c r="A273" s="14">
        <v>270</v>
      </c>
      <c r="B273" s="138"/>
      <c r="C273" s="109"/>
      <c r="D273" s="41"/>
      <c r="E273" s="110"/>
      <c r="F273" s="147"/>
      <c r="G273" s="154"/>
      <c r="H273" s="147"/>
      <c r="I273" s="130" t="str">
        <f t="shared" si="25"/>
        <v/>
      </c>
      <c r="J273" s="160" t="str">
        <f t="shared" si="26"/>
        <v/>
      </c>
      <c r="K273" s="160">
        <f t="shared" si="24"/>
        <v>0</v>
      </c>
      <c r="L273" s="162"/>
      <c r="M273" s="27" t="str">
        <f t="shared" si="17"/>
        <v/>
      </c>
      <c r="N273" s="173" t="str">
        <f t="shared" si="18"/>
        <v/>
      </c>
      <c r="O273" s="18" t="str">
        <f>IF(N273="","",N273/SUMMARY!$D$1)</f>
        <v/>
      </c>
      <c r="P273" s="147"/>
      <c r="Q273" s="27" t="str">
        <f t="shared" si="19"/>
        <v/>
      </c>
      <c r="R273" s="173" t="str">
        <f t="shared" si="20"/>
        <v/>
      </c>
      <c r="S273" s="33" t="str">
        <f t="shared" si="21"/>
        <v/>
      </c>
      <c r="T273" s="147"/>
      <c r="U273" s="19" t="str">
        <f t="shared" si="22"/>
        <v/>
      </c>
      <c r="V273" s="184" t="str">
        <f t="shared" si="23"/>
        <v/>
      </c>
      <c r="W273" s="113"/>
      <c r="X273" s="191"/>
      <c r="Y273" s="30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</row>
    <row r="274" spans="1:75" ht="19">
      <c r="A274" s="14">
        <v>271</v>
      </c>
      <c r="B274" s="138"/>
      <c r="C274" s="109"/>
      <c r="D274" s="41"/>
      <c r="E274" s="110"/>
      <c r="F274" s="147"/>
      <c r="G274" s="154"/>
      <c r="H274" s="147"/>
      <c r="I274" s="130" t="str">
        <f t="shared" si="25"/>
        <v/>
      </c>
      <c r="J274" s="160" t="str">
        <f t="shared" si="26"/>
        <v/>
      </c>
      <c r="K274" s="160">
        <f t="shared" si="24"/>
        <v>0</v>
      </c>
      <c r="L274" s="162"/>
      <c r="M274" s="27" t="str">
        <f t="shared" si="17"/>
        <v/>
      </c>
      <c r="N274" s="173" t="str">
        <f t="shared" si="18"/>
        <v/>
      </c>
      <c r="O274" s="18" t="str">
        <f>IF(N274="","",N274/SUMMARY!$D$1)</f>
        <v/>
      </c>
      <c r="P274" s="147"/>
      <c r="Q274" s="27" t="str">
        <f t="shared" si="19"/>
        <v/>
      </c>
      <c r="R274" s="173" t="str">
        <f t="shared" si="20"/>
        <v/>
      </c>
      <c r="S274" s="33" t="str">
        <f t="shared" si="21"/>
        <v/>
      </c>
      <c r="T274" s="147"/>
      <c r="U274" s="19" t="str">
        <f t="shared" si="22"/>
        <v/>
      </c>
      <c r="V274" s="184" t="str">
        <f t="shared" si="23"/>
        <v/>
      </c>
      <c r="W274" s="113"/>
      <c r="X274" s="191"/>
      <c r="Y274" s="30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</row>
    <row r="275" spans="1:75" ht="19">
      <c r="A275" s="14">
        <v>272</v>
      </c>
      <c r="B275" s="138"/>
      <c r="C275" s="109"/>
      <c r="D275" s="41"/>
      <c r="E275" s="110"/>
      <c r="F275" s="147"/>
      <c r="G275" s="154"/>
      <c r="H275" s="147"/>
      <c r="I275" s="130" t="str">
        <f t="shared" si="25"/>
        <v/>
      </c>
      <c r="J275" s="160" t="str">
        <f t="shared" si="26"/>
        <v/>
      </c>
      <c r="K275" s="160">
        <f t="shared" si="24"/>
        <v>0</v>
      </c>
      <c r="L275" s="162"/>
      <c r="M275" s="27" t="str">
        <f t="shared" si="17"/>
        <v/>
      </c>
      <c r="N275" s="173" t="str">
        <f t="shared" si="18"/>
        <v/>
      </c>
      <c r="O275" s="18" t="str">
        <f>IF(N275="","",N275/SUMMARY!$D$1)</f>
        <v/>
      </c>
      <c r="P275" s="147"/>
      <c r="Q275" s="27" t="str">
        <f t="shared" si="19"/>
        <v/>
      </c>
      <c r="R275" s="173" t="str">
        <f t="shared" si="20"/>
        <v/>
      </c>
      <c r="S275" s="33" t="str">
        <f t="shared" si="21"/>
        <v/>
      </c>
      <c r="T275" s="147"/>
      <c r="U275" s="19" t="str">
        <f t="shared" si="22"/>
        <v/>
      </c>
      <c r="V275" s="184" t="str">
        <f t="shared" si="23"/>
        <v/>
      </c>
      <c r="W275" s="113"/>
      <c r="X275" s="191"/>
      <c r="Y275" s="30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</row>
    <row r="276" spans="1:75" ht="19">
      <c r="A276" s="14">
        <v>273</v>
      </c>
      <c r="B276" s="138"/>
      <c r="C276" s="109"/>
      <c r="D276" s="41"/>
      <c r="E276" s="110"/>
      <c r="F276" s="147"/>
      <c r="G276" s="154"/>
      <c r="H276" s="147"/>
      <c r="I276" s="130" t="str">
        <f t="shared" si="25"/>
        <v/>
      </c>
      <c r="J276" s="160" t="str">
        <f t="shared" si="26"/>
        <v/>
      </c>
      <c r="K276" s="160">
        <f t="shared" si="24"/>
        <v>0</v>
      </c>
      <c r="L276" s="162"/>
      <c r="M276" s="27" t="str">
        <f t="shared" si="17"/>
        <v/>
      </c>
      <c r="N276" s="173" t="str">
        <f t="shared" si="18"/>
        <v/>
      </c>
      <c r="O276" s="18" t="str">
        <f>IF(N276="","",N276/SUMMARY!$D$1)</f>
        <v/>
      </c>
      <c r="P276" s="147"/>
      <c r="Q276" s="27" t="str">
        <f t="shared" si="19"/>
        <v/>
      </c>
      <c r="R276" s="173" t="str">
        <f t="shared" si="20"/>
        <v/>
      </c>
      <c r="S276" s="33" t="str">
        <f t="shared" si="21"/>
        <v/>
      </c>
      <c r="T276" s="147"/>
      <c r="U276" s="19" t="str">
        <f t="shared" si="22"/>
        <v/>
      </c>
      <c r="V276" s="184" t="str">
        <f t="shared" si="23"/>
        <v/>
      </c>
      <c r="W276" s="113"/>
      <c r="X276" s="191"/>
      <c r="Y276" s="30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</row>
    <row r="277" spans="1:75" ht="19">
      <c r="A277" s="14">
        <v>274</v>
      </c>
      <c r="B277" s="138"/>
      <c r="C277" s="109"/>
      <c r="D277" s="41"/>
      <c r="E277" s="110"/>
      <c r="F277" s="147"/>
      <c r="G277" s="154"/>
      <c r="H277" s="147"/>
      <c r="I277" s="130" t="str">
        <f t="shared" si="25"/>
        <v/>
      </c>
      <c r="J277" s="160" t="str">
        <f t="shared" si="26"/>
        <v/>
      </c>
      <c r="K277" s="160">
        <f t="shared" si="24"/>
        <v>0</v>
      </c>
      <c r="L277" s="162"/>
      <c r="M277" s="27" t="str">
        <f t="shared" si="17"/>
        <v/>
      </c>
      <c r="N277" s="173" t="str">
        <f t="shared" si="18"/>
        <v/>
      </c>
      <c r="O277" s="18" t="str">
        <f>IF(N277="","",N277/SUMMARY!$D$1)</f>
        <v/>
      </c>
      <c r="P277" s="147"/>
      <c r="Q277" s="27" t="str">
        <f t="shared" si="19"/>
        <v/>
      </c>
      <c r="R277" s="173" t="str">
        <f t="shared" si="20"/>
        <v/>
      </c>
      <c r="S277" s="33" t="str">
        <f t="shared" si="21"/>
        <v/>
      </c>
      <c r="T277" s="147"/>
      <c r="U277" s="19" t="str">
        <f t="shared" si="22"/>
        <v/>
      </c>
      <c r="V277" s="184" t="str">
        <f t="shared" si="23"/>
        <v/>
      </c>
      <c r="W277" s="113"/>
      <c r="X277" s="191"/>
      <c r="Y277" s="30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</row>
    <row r="278" spans="1:75" ht="19">
      <c r="A278" s="14">
        <v>275</v>
      </c>
      <c r="B278" s="138"/>
      <c r="C278" s="109"/>
      <c r="D278" s="41"/>
      <c r="E278" s="110"/>
      <c r="F278" s="147"/>
      <c r="G278" s="154"/>
      <c r="H278" s="147"/>
      <c r="I278" s="130" t="str">
        <f t="shared" si="25"/>
        <v/>
      </c>
      <c r="J278" s="160" t="str">
        <f t="shared" si="26"/>
        <v/>
      </c>
      <c r="K278" s="160">
        <f t="shared" si="24"/>
        <v>0</v>
      </c>
      <c r="L278" s="162"/>
      <c r="M278" s="27" t="str">
        <f t="shared" si="17"/>
        <v/>
      </c>
      <c r="N278" s="173" t="str">
        <f t="shared" si="18"/>
        <v/>
      </c>
      <c r="O278" s="18" t="str">
        <f>IF(N278="","",N278/SUMMARY!$D$1)</f>
        <v/>
      </c>
      <c r="P278" s="147"/>
      <c r="Q278" s="27" t="str">
        <f t="shared" si="19"/>
        <v/>
      </c>
      <c r="R278" s="173" t="str">
        <f t="shared" si="20"/>
        <v/>
      </c>
      <c r="S278" s="33" t="str">
        <f t="shared" si="21"/>
        <v/>
      </c>
      <c r="T278" s="147"/>
      <c r="U278" s="19" t="str">
        <f t="shared" si="22"/>
        <v/>
      </c>
      <c r="V278" s="184" t="str">
        <f t="shared" si="23"/>
        <v/>
      </c>
      <c r="W278" s="113"/>
      <c r="X278" s="191"/>
      <c r="Y278" s="30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</row>
    <row r="279" spans="1:75" ht="19">
      <c r="A279" s="14">
        <v>276</v>
      </c>
      <c r="B279" s="138"/>
      <c r="C279" s="109"/>
      <c r="D279" s="41"/>
      <c r="E279" s="110"/>
      <c r="F279" s="147"/>
      <c r="G279" s="154"/>
      <c r="H279" s="147"/>
      <c r="I279" s="130" t="str">
        <f t="shared" si="25"/>
        <v/>
      </c>
      <c r="J279" s="160" t="str">
        <f t="shared" si="26"/>
        <v/>
      </c>
      <c r="K279" s="160">
        <f t="shared" si="24"/>
        <v>0</v>
      </c>
      <c r="L279" s="162"/>
      <c r="M279" s="27" t="str">
        <f t="shared" si="17"/>
        <v/>
      </c>
      <c r="N279" s="173" t="str">
        <f t="shared" si="18"/>
        <v/>
      </c>
      <c r="O279" s="18" t="str">
        <f>IF(N279="","",N279/SUMMARY!$D$1)</f>
        <v/>
      </c>
      <c r="P279" s="147"/>
      <c r="Q279" s="27" t="str">
        <f t="shared" si="19"/>
        <v/>
      </c>
      <c r="R279" s="173" t="str">
        <f t="shared" si="20"/>
        <v/>
      </c>
      <c r="S279" s="33" t="str">
        <f t="shared" si="21"/>
        <v/>
      </c>
      <c r="T279" s="147"/>
      <c r="U279" s="19" t="str">
        <f t="shared" si="22"/>
        <v/>
      </c>
      <c r="V279" s="184" t="str">
        <f t="shared" si="23"/>
        <v/>
      </c>
      <c r="W279" s="113"/>
      <c r="X279" s="191"/>
      <c r="Y279" s="30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</row>
    <row r="280" spans="1:75" ht="19">
      <c r="A280" s="14">
        <v>277</v>
      </c>
      <c r="B280" s="138"/>
      <c r="C280" s="109"/>
      <c r="D280" s="41"/>
      <c r="E280" s="110"/>
      <c r="F280" s="147"/>
      <c r="G280" s="154"/>
      <c r="H280" s="147"/>
      <c r="I280" s="130" t="str">
        <f t="shared" si="25"/>
        <v/>
      </c>
      <c r="J280" s="160" t="str">
        <f t="shared" si="26"/>
        <v/>
      </c>
      <c r="K280" s="160">
        <f t="shared" si="24"/>
        <v>0</v>
      </c>
      <c r="L280" s="162"/>
      <c r="M280" s="27" t="str">
        <f t="shared" si="17"/>
        <v/>
      </c>
      <c r="N280" s="173" t="str">
        <f t="shared" si="18"/>
        <v/>
      </c>
      <c r="O280" s="18" t="str">
        <f>IF(N280="","",N280/SUMMARY!$D$1)</f>
        <v/>
      </c>
      <c r="P280" s="147"/>
      <c r="Q280" s="27" t="str">
        <f t="shared" si="19"/>
        <v/>
      </c>
      <c r="R280" s="173" t="str">
        <f t="shared" si="20"/>
        <v/>
      </c>
      <c r="S280" s="33" t="str">
        <f t="shared" si="21"/>
        <v/>
      </c>
      <c r="T280" s="147"/>
      <c r="U280" s="19" t="str">
        <f t="shared" si="22"/>
        <v/>
      </c>
      <c r="V280" s="184" t="str">
        <f t="shared" si="23"/>
        <v/>
      </c>
      <c r="W280" s="113"/>
      <c r="X280" s="191"/>
      <c r="Y280" s="30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</row>
    <row r="281" spans="1:75" ht="19">
      <c r="A281" s="14">
        <v>278</v>
      </c>
      <c r="B281" s="138"/>
      <c r="C281" s="109"/>
      <c r="D281" s="41"/>
      <c r="E281" s="110"/>
      <c r="F281" s="147"/>
      <c r="G281" s="154"/>
      <c r="H281" s="147"/>
      <c r="I281" s="130" t="str">
        <f t="shared" si="25"/>
        <v/>
      </c>
      <c r="J281" s="160" t="str">
        <f t="shared" si="26"/>
        <v/>
      </c>
      <c r="K281" s="160">
        <f t="shared" si="24"/>
        <v>0</v>
      </c>
      <c r="L281" s="162"/>
      <c r="M281" s="27" t="str">
        <f t="shared" si="17"/>
        <v/>
      </c>
      <c r="N281" s="173" t="str">
        <f t="shared" si="18"/>
        <v/>
      </c>
      <c r="O281" s="18" t="str">
        <f>IF(N281="","",N281/SUMMARY!$D$1)</f>
        <v/>
      </c>
      <c r="P281" s="147"/>
      <c r="Q281" s="27" t="str">
        <f t="shared" si="19"/>
        <v/>
      </c>
      <c r="R281" s="173" t="str">
        <f t="shared" si="20"/>
        <v/>
      </c>
      <c r="S281" s="33" t="str">
        <f t="shared" si="21"/>
        <v/>
      </c>
      <c r="T281" s="147"/>
      <c r="U281" s="19" t="str">
        <f t="shared" si="22"/>
        <v/>
      </c>
      <c r="V281" s="184" t="str">
        <f t="shared" si="23"/>
        <v/>
      </c>
      <c r="W281" s="113"/>
      <c r="X281" s="191"/>
      <c r="Y281" s="30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</row>
    <row r="282" spans="1:75" ht="19">
      <c r="A282" s="14">
        <v>279</v>
      </c>
      <c r="B282" s="138"/>
      <c r="C282" s="109"/>
      <c r="D282" s="41"/>
      <c r="E282" s="110"/>
      <c r="F282" s="147"/>
      <c r="G282" s="154"/>
      <c r="H282" s="147"/>
      <c r="I282" s="130" t="str">
        <f t="shared" si="25"/>
        <v/>
      </c>
      <c r="J282" s="160" t="str">
        <f t="shared" si="26"/>
        <v/>
      </c>
      <c r="K282" s="160">
        <f t="shared" si="24"/>
        <v>0</v>
      </c>
      <c r="L282" s="162"/>
      <c r="M282" s="27" t="str">
        <f t="shared" si="17"/>
        <v/>
      </c>
      <c r="N282" s="173" t="str">
        <f t="shared" si="18"/>
        <v/>
      </c>
      <c r="O282" s="18" t="str">
        <f>IF(N282="","",N282/SUMMARY!$D$1)</f>
        <v/>
      </c>
      <c r="P282" s="147"/>
      <c r="Q282" s="27" t="str">
        <f t="shared" si="19"/>
        <v/>
      </c>
      <c r="R282" s="173" t="str">
        <f t="shared" si="20"/>
        <v/>
      </c>
      <c r="S282" s="33" t="str">
        <f t="shared" si="21"/>
        <v/>
      </c>
      <c r="T282" s="147"/>
      <c r="U282" s="19" t="str">
        <f t="shared" si="22"/>
        <v/>
      </c>
      <c r="V282" s="184" t="str">
        <f t="shared" si="23"/>
        <v/>
      </c>
      <c r="W282" s="113"/>
      <c r="X282" s="191"/>
      <c r="Y282" s="30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</row>
    <row r="283" spans="1:75" ht="19">
      <c r="A283" s="14">
        <v>280</v>
      </c>
      <c r="B283" s="138"/>
      <c r="C283" s="109"/>
      <c r="D283" s="41"/>
      <c r="E283" s="110"/>
      <c r="F283" s="147"/>
      <c r="G283" s="154"/>
      <c r="H283" s="147"/>
      <c r="I283" s="130" t="str">
        <f t="shared" si="25"/>
        <v/>
      </c>
      <c r="J283" s="160" t="str">
        <f t="shared" si="26"/>
        <v/>
      </c>
      <c r="K283" s="160">
        <f t="shared" si="24"/>
        <v>0</v>
      </c>
      <c r="L283" s="162"/>
      <c r="M283" s="27" t="str">
        <f t="shared" si="17"/>
        <v/>
      </c>
      <c r="N283" s="173" t="str">
        <f t="shared" si="18"/>
        <v/>
      </c>
      <c r="O283" s="18" t="str">
        <f>IF(N283="","",N283/SUMMARY!$D$1)</f>
        <v/>
      </c>
      <c r="P283" s="147"/>
      <c r="Q283" s="27" t="str">
        <f t="shared" si="19"/>
        <v/>
      </c>
      <c r="R283" s="173" t="str">
        <f t="shared" si="20"/>
        <v/>
      </c>
      <c r="S283" s="33" t="str">
        <f t="shared" si="21"/>
        <v/>
      </c>
      <c r="T283" s="147"/>
      <c r="U283" s="19" t="str">
        <f t="shared" si="22"/>
        <v/>
      </c>
      <c r="V283" s="184" t="str">
        <f t="shared" si="23"/>
        <v/>
      </c>
      <c r="W283" s="113"/>
      <c r="X283" s="191"/>
      <c r="Y283" s="30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</row>
    <row r="284" spans="1:75" ht="19">
      <c r="A284" s="14">
        <v>281</v>
      </c>
      <c r="B284" s="138"/>
      <c r="C284" s="109"/>
      <c r="D284" s="41"/>
      <c r="E284" s="110"/>
      <c r="F284" s="147"/>
      <c r="G284" s="154"/>
      <c r="H284" s="147"/>
      <c r="I284" s="130" t="str">
        <f t="shared" si="25"/>
        <v/>
      </c>
      <c r="J284" s="160" t="str">
        <f t="shared" si="26"/>
        <v/>
      </c>
      <c r="K284" s="160">
        <f t="shared" si="24"/>
        <v>0</v>
      </c>
      <c r="L284" s="162"/>
      <c r="M284" s="27" t="str">
        <f t="shared" si="17"/>
        <v/>
      </c>
      <c r="N284" s="173" t="str">
        <f t="shared" si="18"/>
        <v/>
      </c>
      <c r="O284" s="18" t="str">
        <f>IF(N284="","",N284/SUMMARY!$D$1)</f>
        <v/>
      </c>
      <c r="P284" s="147"/>
      <c r="Q284" s="27" t="str">
        <f t="shared" si="19"/>
        <v/>
      </c>
      <c r="R284" s="173" t="str">
        <f t="shared" si="20"/>
        <v/>
      </c>
      <c r="S284" s="33" t="str">
        <f t="shared" si="21"/>
        <v/>
      </c>
      <c r="T284" s="147"/>
      <c r="U284" s="19" t="str">
        <f t="shared" si="22"/>
        <v/>
      </c>
      <c r="V284" s="184" t="str">
        <f t="shared" si="23"/>
        <v/>
      </c>
      <c r="W284" s="113"/>
      <c r="X284" s="191"/>
      <c r="Y284" s="30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</row>
    <row r="285" spans="1:75" ht="19">
      <c r="A285" s="14">
        <v>282</v>
      </c>
      <c r="B285" s="138"/>
      <c r="C285" s="109"/>
      <c r="D285" s="41"/>
      <c r="E285" s="110"/>
      <c r="F285" s="147"/>
      <c r="G285" s="154"/>
      <c r="H285" s="147"/>
      <c r="I285" s="130" t="str">
        <f t="shared" si="25"/>
        <v/>
      </c>
      <c r="J285" s="160" t="str">
        <f t="shared" si="26"/>
        <v/>
      </c>
      <c r="K285" s="160">
        <f t="shared" si="24"/>
        <v>0</v>
      </c>
      <c r="L285" s="162"/>
      <c r="M285" s="27" t="str">
        <f t="shared" si="17"/>
        <v/>
      </c>
      <c r="N285" s="173" t="str">
        <f t="shared" si="18"/>
        <v/>
      </c>
      <c r="O285" s="18" t="str">
        <f>IF(N285="","",N285/SUMMARY!$D$1)</f>
        <v/>
      </c>
      <c r="P285" s="147"/>
      <c r="Q285" s="27" t="str">
        <f t="shared" si="19"/>
        <v/>
      </c>
      <c r="R285" s="173" t="str">
        <f t="shared" si="20"/>
        <v/>
      </c>
      <c r="S285" s="33" t="str">
        <f t="shared" si="21"/>
        <v/>
      </c>
      <c r="T285" s="147"/>
      <c r="U285" s="19" t="str">
        <f t="shared" si="22"/>
        <v/>
      </c>
      <c r="V285" s="184" t="str">
        <f t="shared" si="23"/>
        <v/>
      </c>
      <c r="W285" s="113"/>
      <c r="X285" s="191"/>
      <c r="Y285" s="30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</row>
    <row r="286" spans="1:75" ht="19">
      <c r="A286" s="14">
        <v>283</v>
      </c>
      <c r="B286" s="138"/>
      <c r="C286" s="109"/>
      <c r="D286" s="41"/>
      <c r="E286" s="110"/>
      <c r="F286" s="147"/>
      <c r="G286" s="154"/>
      <c r="H286" s="147"/>
      <c r="I286" s="130" t="str">
        <f t="shared" si="25"/>
        <v/>
      </c>
      <c r="J286" s="160" t="str">
        <f t="shared" si="26"/>
        <v/>
      </c>
      <c r="K286" s="160">
        <f t="shared" si="24"/>
        <v>0</v>
      </c>
      <c r="L286" s="162"/>
      <c r="M286" s="27" t="str">
        <f t="shared" si="17"/>
        <v/>
      </c>
      <c r="N286" s="173" t="str">
        <f t="shared" si="18"/>
        <v/>
      </c>
      <c r="O286" s="18" t="str">
        <f>IF(N286="","",N286/SUMMARY!$D$1)</f>
        <v/>
      </c>
      <c r="P286" s="147"/>
      <c r="Q286" s="27" t="str">
        <f t="shared" si="19"/>
        <v/>
      </c>
      <c r="R286" s="173" t="str">
        <f t="shared" si="20"/>
        <v/>
      </c>
      <c r="S286" s="33" t="str">
        <f t="shared" si="21"/>
        <v/>
      </c>
      <c r="T286" s="147"/>
      <c r="U286" s="19" t="str">
        <f t="shared" si="22"/>
        <v/>
      </c>
      <c r="V286" s="184" t="str">
        <f t="shared" si="23"/>
        <v/>
      </c>
      <c r="W286" s="113"/>
      <c r="X286" s="191"/>
      <c r="Y286" s="30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</row>
    <row r="287" spans="1:75" ht="19">
      <c r="A287" s="14">
        <v>284</v>
      </c>
      <c r="B287" s="138"/>
      <c r="C287" s="109"/>
      <c r="D287" s="41"/>
      <c r="E287" s="110"/>
      <c r="F287" s="147"/>
      <c r="G287" s="154"/>
      <c r="H287" s="147"/>
      <c r="I287" s="130" t="str">
        <f t="shared" si="25"/>
        <v/>
      </c>
      <c r="J287" s="160" t="str">
        <f t="shared" si="26"/>
        <v/>
      </c>
      <c r="K287" s="160">
        <f t="shared" si="24"/>
        <v>0</v>
      </c>
      <c r="L287" s="162"/>
      <c r="M287" s="27" t="str">
        <f t="shared" si="17"/>
        <v/>
      </c>
      <c r="N287" s="173" t="str">
        <f t="shared" si="18"/>
        <v/>
      </c>
      <c r="O287" s="18" t="str">
        <f>IF(N287="","",N287/SUMMARY!$D$1)</f>
        <v/>
      </c>
      <c r="P287" s="147"/>
      <c r="Q287" s="27" t="str">
        <f t="shared" si="19"/>
        <v/>
      </c>
      <c r="R287" s="173" t="str">
        <f t="shared" si="20"/>
        <v/>
      </c>
      <c r="S287" s="33" t="str">
        <f t="shared" si="21"/>
        <v/>
      </c>
      <c r="T287" s="147"/>
      <c r="U287" s="19" t="str">
        <f t="shared" si="22"/>
        <v/>
      </c>
      <c r="V287" s="184" t="str">
        <f t="shared" si="23"/>
        <v/>
      </c>
      <c r="W287" s="113"/>
      <c r="X287" s="191"/>
      <c r="Y287" s="30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</row>
    <row r="288" spans="1:75" ht="19">
      <c r="A288" s="14">
        <v>285</v>
      </c>
      <c r="B288" s="138"/>
      <c r="C288" s="109"/>
      <c r="D288" s="41"/>
      <c r="E288" s="110"/>
      <c r="F288" s="147"/>
      <c r="G288" s="154"/>
      <c r="H288" s="147"/>
      <c r="I288" s="130" t="str">
        <f t="shared" si="25"/>
        <v/>
      </c>
      <c r="J288" s="160" t="str">
        <f t="shared" si="26"/>
        <v/>
      </c>
      <c r="K288" s="160">
        <f t="shared" si="24"/>
        <v>0</v>
      </c>
      <c r="L288" s="162"/>
      <c r="M288" s="27" t="str">
        <f t="shared" si="17"/>
        <v/>
      </c>
      <c r="N288" s="173" t="str">
        <f t="shared" si="18"/>
        <v/>
      </c>
      <c r="O288" s="18" t="str">
        <f>IF(N288="","",N288/SUMMARY!$D$1)</f>
        <v/>
      </c>
      <c r="P288" s="147"/>
      <c r="Q288" s="27" t="str">
        <f t="shared" si="19"/>
        <v/>
      </c>
      <c r="R288" s="173" t="str">
        <f t="shared" si="20"/>
        <v/>
      </c>
      <c r="S288" s="33" t="str">
        <f t="shared" si="21"/>
        <v/>
      </c>
      <c r="T288" s="147"/>
      <c r="U288" s="19" t="str">
        <f t="shared" si="22"/>
        <v/>
      </c>
      <c r="V288" s="184" t="str">
        <f t="shared" si="23"/>
        <v/>
      </c>
      <c r="W288" s="113"/>
      <c r="X288" s="191"/>
      <c r="Y288" s="30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</row>
    <row r="289" spans="1:75" ht="19">
      <c r="A289" s="14">
        <v>286</v>
      </c>
      <c r="B289" s="138"/>
      <c r="C289" s="109"/>
      <c r="D289" s="41"/>
      <c r="E289" s="110"/>
      <c r="F289" s="147"/>
      <c r="G289" s="154"/>
      <c r="H289" s="147"/>
      <c r="I289" s="130" t="str">
        <f t="shared" si="25"/>
        <v/>
      </c>
      <c r="J289" s="160" t="str">
        <f t="shared" si="26"/>
        <v/>
      </c>
      <c r="K289" s="160">
        <f t="shared" si="24"/>
        <v>0</v>
      </c>
      <c r="L289" s="162"/>
      <c r="M289" s="27" t="str">
        <f t="shared" si="17"/>
        <v/>
      </c>
      <c r="N289" s="173" t="str">
        <f t="shared" si="18"/>
        <v/>
      </c>
      <c r="O289" s="18" t="str">
        <f>IF(N289="","",N289/SUMMARY!$D$1)</f>
        <v/>
      </c>
      <c r="P289" s="147"/>
      <c r="Q289" s="27" t="str">
        <f t="shared" si="19"/>
        <v/>
      </c>
      <c r="R289" s="173" t="str">
        <f t="shared" si="20"/>
        <v/>
      </c>
      <c r="S289" s="33" t="str">
        <f t="shared" si="21"/>
        <v/>
      </c>
      <c r="T289" s="147"/>
      <c r="U289" s="19" t="str">
        <f t="shared" si="22"/>
        <v/>
      </c>
      <c r="V289" s="184" t="str">
        <f t="shared" si="23"/>
        <v/>
      </c>
      <c r="W289" s="113"/>
      <c r="X289" s="191"/>
      <c r="Y289" s="30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</row>
    <row r="290" spans="1:75" ht="19">
      <c r="A290" s="14">
        <v>287</v>
      </c>
      <c r="B290" s="138"/>
      <c r="C290" s="109"/>
      <c r="D290" s="41"/>
      <c r="E290" s="110"/>
      <c r="F290" s="147"/>
      <c r="G290" s="154"/>
      <c r="H290" s="147"/>
      <c r="I290" s="130" t="str">
        <f t="shared" si="25"/>
        <v/>
      </c>
      <c r="J290" s="160" t="str">
        <f t="shared" si="26"/>
        <v/>
      </c>
      <c r="K290" s="160">
        <f t="shared" si="24"/>
        <v>0</v>
      </c>
      <c r="L290" s="162"/>
      <c r="M290" s="27" t="str">
        <f t="shared" si="17"/>
        <v/>
      </c>
      <c r="N290" s="173" t="str">
        <f t="shared" si="18"/>
        <v/>
      </c>
      <c r="O290" s="18" t="str">
        <f>IF(N290="","",N290/SUMMARY!$D$1)</f>
        <v/>
      </c>
      <c r="P290" s="147"/>
      <c r="Q290" s="27" t="str">
        <f t="shared" si="19"/>
        <v/>
      </c>
      <c r="R290" s="173" t="str">
        <f t="shared" si="20"/>
        <v/>
      </c>
      <c r="S290" s="33" t="str">
        <f t="shared" si="21"/>
        <v/>
      </c>
      <c r="T290" s="147"/>
      <c r="U290" s="19" t="str">
        <f t="shared" si="22"/>
        <v/>
      </c>
      <c r="V290" s="184" t="str">
        <f t="shared" si="23"/>
        <v/>
      </c>
      <c r="W290" s="113"/>
      <c r="X290" s="191"/>
      <c r="Y290" s="30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</row>
    <row r="291" spans="1:75" ht="19">
      <c r="A291" s="14">
        <v>288</v>
      </c>
      <c r="B291" s="138"/>
      <c r="C291" s="109"/>
      <c r="D291" s="41"/>
      <c r="E291" s="110"/>
      <c r="F291" s="147"/>
      <c r="G291" s="154"/>
      <c r="H291" s="147"/>
      <c r="I291" s="130" t="str">
        <f t="shared" si="25"/>
        <v/>
      </c>
      <c r="J291" s="160" t="str">
        <f t="shared" si="26"/>
        <v/>
      </c>
      <c r="K291" s="160">
        <f t="shared" si="24"/>
        <v>0</v>
      </c>
      <c r="L291" s="162"/>
      <c r="M291" s="27" t="str">
        <f t="shared" si="17"/>
        <v/>
      </c>
      <c r="N291" s="173" t="str">
        <f t="shared" si="18"/>
        <v/>
      </c>
      <c r="O291" s="18" t="str">
        <f>IF(N291="","",N291/SUMMARY!$D$1)</f>
        <v/>
      </c>
      <c r="P291" s="147"/>
      <c r="Q291" s="27" t="str">
        <f t="shared" si="19"/>
        <v/>
      </c>
      <c r="R291" s="173" t="str">
        <f t="shared" si="20"/>
        <v/>
      </c>
      <c r="S291" s="33" t="str">
        <f t="shared" si="21"/>
        <v/>
      </c>
      <c r="T291" s="147"/>
      <c r="U291" s="19" t="str">
        <f t="shared" si="22"/>
        <v/>
      </c>
      <c r="V291" s="184" t="str">
        <f t="shared" si="23"/>
        <v/>
      </c>
      <c r="W291" s="113"/>
      <c r="X291" s="191"/>
      <c r="Y291" s="30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</row>
    <row r="292" spans="1:75" ht="19">
      <c r="A292" s="14">
        <v>289</v>
      </c>
      <c r="B292" s="138"/>
      <c r="C292" s="109"/>
      <c r="D292" s="41"/>
      <c r="E292" s="110"/>
      <c r="F292" s="147"/>
      <c r="G292" s="154"/>
      <c r="H292" s="147"/>
      <c r="I292" s="130" t="str">
        <f t="shared" si="25"/>
        <v/>
      </c>
      <c r="J292" s="160" t="str">
        <f t="shared" si="26"/>
        <v/>
      </c>
      <c r="K292" s="160">
        <f t="shared" si="24"/>
        <v>0</v>
      </c>
      <c r="L292" s="162"/>
      <c r="M292" s="27" t="str">
        <f t="shared" si="17"/>
        <v/>
      </c>
      <c r="N292" s="173" t="str">
        <f t="shared" si="18"/>
        <v/>
      </c>
      <c r="O292" s="18" t="str">
        <f>IF(N292="","",N292/SUMMARY!$D$1)</f>
        <v/>
      </c>
      <c r="P292" s="147"/>
      <c r="Q292" s="27" t="str">
        <f t="shared" si="19"/>
        <v/>
      </c>
      <c r="R292" s="173" t="str">
        <f t="shared" si="20"/>
        <v/>
      </c>
      <c r="S292" s="33" t="str">
        <f t="shared" si="21"/>
        <v/>
      </c>
      <c r="T292" s="147"/>
      <c r="U292" s="19" t="str">
        <f t="shared" si="22"/>
        <v/>
      </c>
      <c r="V292" s="184" t="str">
        <f t="shared" si="23"/>
        <v/>
      </c>
      <c r="W292" s="113"/>
      <c r="X292" s="191"/>
      <c r="Y292" s="30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</row>
    <row r="293" spans="1:75" ht="19">
      <c r="A293" s="14">
        <v>290</v>
      </c>
      <c r="B293" s="138"/>
      <c r="C293" s="109"/>
      <c r="D293" s="41"/>
      <c r="E293" s="110"/>
      <c r="F293" s="147"/>
      <c r="G293" s="154"/>
      <c r="H293" s="147"/>
      <c r="I293" s="130" t="str">
        <f t="shared" si="25"/>
        <v/>
      </c>
      <c r="J293" s="160" t="str">
        <f t="shared" si="26"/>
        <v/>
      </c>
      <c r="K293" s="160">
        <f t="shared" si="24"/>
        <v>0</v>
      </c>
      <c r="L293" s="162"/>
      <c r="M293" s="27" t="str">
        <f t="shared" si="17"/>
        <v/>
      </c>
      <c r="N293" s="173" t="str">
        <f t="shared" si="18"/>
        <v/>
      </c>
      <c r="O293" s="18" t="str">
        <f>IF(N293="","",N293/SUMMARY!$D$1)</f>
        <v/>
      </c>
      <c r="P293" s="147"/>
      <c r="Q293" s="27" t="str">
        <f t="shared" si="19"/>
        <v/>
      </c>
      <c r="R293" s="173" t="str">
        <f t="shared" si="20"/>
        <v/>
      </c>
      <c r="S293" s="33" t="str">
        <f t="shared" si="21"/>
        <v/>
      </c>
      <c r="T293" s="147"/>
      <c r="U293" s="19" t="str">
        <f t="shared" si="22"/>
        <v/>
      </c>
      <c r="V293" s="184" t="str">
        <f t="shared" si="23"/>
        <v/>
      </c>
      <c r="W293" s="113"/>
      <c r="X293" s="191"/>
      <c r="Y293" s="30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</row>
    <row r="294" spans="1:75" ht="19">
      <c r="A294" s="14">
        <v>291</v>
      </c>
      <c r="B294" s="138"/>
      <c r="C294" s="109"/>
      <c r="D294" s="41"/>
      <c r="E294" s="110"/>
      <c r="F294" s="147"/>
      <c r="G294" s="154"/>
      <c r="H294" s="147"/>
      <c r="I294" s="130" t="str">
        <f t="shared" si="25"/>
        <v/>
      </c>
      <c r="J294" s="160" t="str">
        <f t="shared" si="26"/>
        <v/>
      </c>
      <c r="K294" s="160">
        <f t="shared" si="24"/>
        <v>0</v>
      </c>
      <c r="L294" s="162"/>
      <c r="M294" s="27" t="str">
        <f t="shared" si="17"/>
        <v/>
      </c>
      <c r="N294" s="173" t="str">
        <f t="shared" si="18"/>
        <v/>
      </c>
      <c r="O294" s="18" t="str">
        <f>IF(N294="","",N294/SUMMARY!$D$1)</f>
        <v/>
      </c>
      <c r="P294" s="147"/>
      <c r="Q294" s="27" t="str">
        <f t="shared" si="19"/>
        <v/>
      </c>
      <c r="R294" s="173" t="str">
        <f t="shared" si="20"/>
        <v/>
      </c>
      <c r="S294" s="33" t="str">
        <f t="shared" si="21"/>
        <v/>
      </c>
      <c r="T294" s="147"/>
      <c r="U294" s="19" t="str">
        <f t="shared" si="22"/>
        <v/>
      </c>
      <c r="V294" s="184" t="str">
        <f t="shared" si="23"/>
        <v/>
      </c>
      <c r="W294" s="113"/>
      <c r="X294" s="191"/>
      <c r="Y294" s="30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</row>
    <row r="295" spans="1:75" ht="19">
      <c r="A295" s="14">
        <v>292</v>
      </c>
      <c r="B295" s="138"/>
      <c r="C295" s="109"/>
      <c r="D295" s="41"/>
      <c r="E295" s="110"/>
      <c r="F295" s="147"/>
      <c r="G295" s="154"/>
      <c r="H295" s="147"/>
      <c r="I295" s="130" t="str">
        <f t="shared" si="25"/>
        <v/>
      </c>
      <c r="J295" s="160" t="str">
        <f t="shared" si="26"/>
        <v/>
      </c>
      <c r="K295" s="160">
        <f t="shared" si="24"/>
        <v>0</v>
      </c>
      <c r="L295" s="162"/>
      <c r="M295" s="27" t="str">
        <f t="shared" si="17"/>
        <v/>
      </c>
      <c r="N295" s="173" t="str">
        <f t="shared" si="18"/>
        <v/>
      </c>
      <c r="O295" s="18" t="str">
        <f>IF(N295="","",N295/SUMMARY!$D$1)</f>
        <v/>
      </c>
      <c r="P295" s="147"/>
      <c r="Q295" s="27" t="str">
        <f t="shared" si="19"/>
        <v/>
      </c>
      <c r="R295" s="173" t="str">
        <f t="shared" si="20"/>
        <v/>
      </c>
      <c r="S295" s="33" t="str">
        <f t="shared" si="21"/>
        <v/>
      </c>
      <c r="T295" s="147"/>
      <c r="U295" s="19" t="str">
        <f t="shared" si="22"/>
        <v/>
      </c>
      <c r="V295" s="184" t="str">
        <f t="shared" si="23"/>
        <v/>
      </c>
      <c r="W295" s="113"/>
      <c r="X295" s="191"/>
      <c r="Y295" s="30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</row>
    <row r="296" spans="1:75" ht="19">
      <c r="A296" s="14">
        <v>293</v>
      </c>
      <c r="B296" s="138"/>
      <c r="C296" s="109"/>
      <c r="D296" s="41"/>
      <c r="E296" s="110"/>
      <c r="F296" s="147"/>
      <c r="G296" s="154"/>
      <c r="H296" s="147"/>
      <c r="I296" s="130" t="str">
        <f t="shared" si="25"/>
        <v/>
      </c>
      <c r="J296" s="160" t="str">
        <f t="shared" si="26"/>
        <v/>
      </c>
      <c r="K296" s="160">
        <f t="shared" si="24"/>
        <v>0</v>
      </c>
      <c r="L296" s="162"/>
      <c r="M296" s="27" t="str">
        <f t="shared" si="17"/>
        <v/>
      </c>
      <c r="N296" s="173" t="str">
        <f t="shared" si="18"/>
        <v/>
      </c>
      <c r="O296" s="18" t="str">
        <f>IF(N296="","",N296/SUMMARY!$D$1)</f>
        <v/>
      </c>
      <c r="P296" s="147"/>
      <c r="Q296" s="27" t="str">
        <f t="shared" si="19"/>
        <v/>
      </c>
      <c r="R296" s="173" t="str">
        <f t="shared" si="20"/>
        <v/>
      </c>
      <c r="S296" s="33" t="str">
        <f t="shared" si="21"/>
        <v/>
      </c>
      <c r="T296" s="147"/>
      <c r="U296" s="19" t="str">
        <f t="shared" si="22"/>
        <v/>
      </c>
      <c r="V296" s="184" t="str">
        <f t="shared" si="23"/>
        <v/>
      </c>
      <c r="W296" s="113"/>
      <c r="X296" s="191"/>
      <c r="Y296" s="30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</row>
    <row r="297" spans="1:75" ht="19">
      <c r="A297" s="14">
        <v>294</v>
      </c>
      <c r="B297" s="138"/>
      <c r="C297" s="109"/>
      <c r="D297" s="41"/>
      <c r="E297" s="110"/>
      <c r="F297" s="147"/>
      <c r="G297" s="154"/>
      <c r="H297" s="147"/>
      <c r="I297" s="130" t="str">
        <f t="shared" si="25"/>
        <v/>
      </c>
      <c r="J297" s="160" t="str">
        <f t="shared" si="26"/>
        <v/>
      </c>
      <c r="K297" s="160">
        <f t="shared" si="24"/>
        <v>0</v>
      </c>
      <c r="L297" s="162"/>
      <c r="M297" s="27" t="str">
        <f t="shared" si="17"/>
        <v/>
      </c>
      <c r="N297" s="173" t="str">
        <f t="shared" si="18"/>
        <v/>
      </c>
      <c r="O297" s="18" t="str">
        <f>IF(N297="","",N297/SUMMARY!$D$1)</f>
        <v/>
      </c>
      <c r="P297" s="147"/>
      <c r="Q297" s="27" t="str">
        <f t="shared" si="19"/>
        <v/>
      </c>
      <c r="R297" s="173" t="str">
        <f t="shared" si="20"/>
        <v/>
      </c>
      <c r="S297" s="33" t="str">
        <f t="shared" si="21"/>
        <v/>
      </c>
      <c r="T297" s="147"/>
      <c r="U297" s="19" t="str">
        <f t="shared" si="22"/>
        <v/>
      </c>
      <c r="V297" s="184" t="str">
        <f t="shared" si="23"/>
        <v/>
      </c>
      <c r="W297" s="113"/>
      <c r="X297" s="191"/>
      <c r="Y297" s="30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</row>
    <row r="298" spans="1:75" ht="19">
      <c r="A298" s="14">
        <v>295</v>
      </c>
      <c r="B298" s="138"/>
      <c r="C298" s="109"/>
      <c r="D298" s="41"/>
      <c r="E298" s="110"/>
      <c r="F298" s="147"/>
      <c r="G298" s="154"/>
      <c r="H298" s="147"/>
      <c r="I298" s="130" t="str">
        <f t="shared" si="25"/>
        <v/>
      </c>
      <c r="J298" s="160" t="str">
        <f t="shared" si="26"/>
        <v/>
      </c>
      <c r="K298" s="160">
        <f t="shared" si="24"/>
        <v>0</v>
      </c>
      <c r="L298" s="162"/>
      <c r="M298" s="27" t="str">
        <f t="shared" si="17"/>
        <v/>
      </c>
      <c r="N298" s="173" t="str">
        <f t="shared" si="18"/>
        <v/>
      </c>
      <c r="O298" s="18" t="str">
        <f>IF(N298="","",N298/SUMMARY!$D$1)</f>
        <v/>
      </c>
      <c r="P298" s="147"/>
      <c r="Q298" s="27" t="str">
        <f t="shared" si="19"/>
        <v/>
      </c>
      <c r="R298" s="173" t="str">
        <f t="shared" si="20"/>
        <v/>
      </c>
      <c r="S298" s="33" t="str">
        <f t="shared" si="21"/>
        <v/>
      </c>
      <c r="T298" s="147"/>
      <c r="U298" s="19" t="str">
        <f t="shared" si="22"/>
        <v/>
      </c>
      <c r="V298" s="184" t="str">
        <f t="shared" si="23"/>
        <v/>
      </c>
      <c r="W298" s="113"/>
      <c r="X298" s="191"/>
      <c r="Y298" s="30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</row>
    <row r="299" spans="1:75" ht="19">
      <c r="A299" s="14">
        <v>296</v>
      </c>
      <c r="B299" s="138"/>
      <c r="C299" s="109"/>
      <c r="D299" s="41"/>
      <c r="E299" s="110"/>
      <c r="F299" s="147"/>
      <c r="G299" s="154"/>
      <c r="H299" s="147"/>
      <c r="I299" s="130" t="str">
        <f t="shared" si="25"/>
        <v/>
      </c>
      <c r="J299" s="160" t="str">
        <f t="shared" si="26"/>
        <v/>
      </c>
      <c r="K299" s="160">
        <f t="shared" si="24"/>
        <v>0</v>
      </c>
      <c r="L299" s="162"/>
      <c r="M299" s="27" t="str">
        <f t="shared" si="17"/>
        <v/>
      </c>
      <c r="N299" s="173" t="str">
        <f t="shared" si="18"/>
        <v/>
      </c>
      <c r="O299" s="18" t="str">
        <f>IF(N299="","",N299/SUMMARY!$D$1)</f>
        <v/>
      </c>
      <c r="P299" s="147"/>
      <c r="Q299" s="27" t="str">
        <f t="shared" si="19"/>
        <v/>
      </c>
      <c r="R299" s="173" t="str">
        <f t="shared" si="20"/>
        <v/>
      </c>
      <c r="S299" s="33" t="str">
        <f t="shared" si="21"/>
        <v/>
      </c>
      <c r="T299" s="147"/>
      <c r="U299" s="19" t="str">
        <f t="shared" si="22"/>
        <v/>
      </c>
      <c r="V299" s="184" t="str">
        <f t="shared" si="23"/>
        <v/>
      </c>
      <c r="W299" s="113"/>
      <c r="X299" s="191"/>
      <c r="Y299" s="30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</row>
    <row r="300" spans="1:75" ht="19">
      <c r="A300" s="14">
        <v>297</v>
      </c>
      <c r="B300" s="138"/>
      <c r="C300" s="109"/>
      <c r="D300" s="41"/>
      <c r="E300" s="110"/>
      <c r="F300" s="147"/>
      <c r="G300" s="154"/>
      <c r="H300" s="147"/>
      <c r="I300" s="130" t="str">
        <f t="shared" si="25"/>
        <v/>
      </c>
      <c r="J300" s="160" t="str">
        <f t="shared" si="26"/>
        <v/>
      </c>
      <c r="K300" s="160">
        <f t="shared" si="24"/>
        <v>0</v>
      </c>
      <c r="L300" s="162"/>
      <c r="M300" s="27" t="str">
        <f t="shared" si="17"/>
        <v/>
      </c>
      <c r="N300" s="173" t="str">
        <f t="shared" si="18"/>
        <v/>
      </c>
      <c r="O300" s="18" t="str">
        <f>IF(N300="","",N300/SUMMARY!$D$1)</f>
        <v/>
      </c>
      <c r="P300" s="147"/>
      <c r="Q300" s="27" t="str">
        <f t="shared" si="19"/>
        <v/>
      </c>
      <c r="R300" s="173" t="str">
        <f t="shared" si="20"/>
        <v/>
      </c>
      <c r="S300" s="33" t="str">
        <f t="shared" si="21"/>
        <v/>
      </c>
      <c r="T300" s="147"/>
      <c r="U300" s="19" t="str">
        <f t="shared" si="22"/>
        <v/>
      </c>
      <c r="V300" s="184" t="str">
        <f t="shared" si="23"/>
        <v/>
      </c>
      <c r="W300" s="113"/>
      <c r="X300" s="191"/>
      <c r="Y300" s="30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</row>
    <row r="301" spans="1:75" ht="19">
      <c r="A301" s="14">
        <v>298</v>
      </c>
      <c r="B301" s="138"/>
      <c r="C301" s="109"/>
      <c r="D301" s="41"/>
      <c r="E301" s="110"/>
      <c r="F301" s="147"/>
      <c r="G301" s="154"/>
      <c r="H301" s="147"/>
      <c r="I301" s="130" t="str">
        <f t="shared" si="25"/>
        <v/>
      </c>
      <c r="J301" s="160" t="str">
        <f t="shared" si="26"/>
        <v/>
      </c>
      <c r="K301" s="160">
        <f t="shared" si="24"/>
        <v>0</v>
      </c>
      <c r="L301" s="162"/>
      <c r="M301" s="27" t="str">
        <f t="shared" si="17"/>
        <v/>
      </c>
      <c r="N301" s="173" t="str">
        <f t="shared" si="18"/>
        <v/>
      </c>
      <c r="O301" s="18" t="str">
        <f>IF(N301="","",N301/SUMMARY!$D$1)</f>
        <v/>
      </c>
      <c r="P301" s="147"/>
      <c r="Q301" s="27" t="str">
        <f t="shared" si="19"/>
        <v/>
      </c>
      <c r="R301" s="173" t="str">
        <f t="shared" si="20"/>
        <v/>
      </c>
      <c r="S301" s="33" t="str">
        <f t="shared" si="21"/>
        <v/>
      </c>
      <c r="T301" s="147"/>
      <c r="U301" s="19" t="str">
        <f t="shared" si="22"/>
        <v/>
      </c>
      <c r="V301" s="184" t="str">
        <f t="shared" si="23"/>
        <v/>
      </c>
      <c r="W301" s="113"/>
      <c r="X301" s="191"/>
      <c r="Y301" s="30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</row>
    <row r="302" spans="1:75" ht="19">
      <c r="A302" s="14">
        <v>299</v>
      </c>
      <c r="B302" s="138"/>
      <c r="C302" s="109"/>
      <c r="D302" s="41"/>
      <c r="E302" s="110"/>
      <c r="F302" s="147"/>
      <c r="G302" s="154"/>
      <c r="H302" s="147"/>
      <c r="I302" s="130" t="str">
        <f t="shared" si="25"/>
        <v/>
      </c>
      <c r="J302" s="160" t="str">
        <f t="shared" si="26"/>
        <v/>
      </c>
      <c r="K302" s="160">
        <f t="shared" si="24"/>
        <v>0</v>
      </c>
      <c r="L302" s="162"/>
      <c r="M302" s="27" t="str">
        <f t="shared" si="17"/>
        <v/>
      </c>
      <c r="N302" s="173" t="str">
        <f t="shared" si="18"/>
        <v/>
      </c>
      <c r="O302" s="18" t="str">
        <f>IF(N302="","",N302/SUMMARY!$D$1)</f>
        <v/>
      </c>
      <c r="P302" s="147"/>
      <c r="Q302" s="27" t="str">
        <f t="shared" si="19"/>
        <v/>
      </c>
      <c r="R302" s="173" t="str">
        <f t="shared" si="20"/>
        <v/>
      </c>
      <c r="S302" s="33" t="str">
        <f t="shared" si="21"/>
        <v/>
      </c>
      <c r="T302" s="147"/>
      <c r="U302" s="19" t="str">
        <f t="shared" si="22"/>
        <v/>
      </c>
      <c r="V302" s="184" t="str">
        <f t="shared" si="23"/>
        <v/>
      </c>
      <c r="W302" s="113"/>
      <c r="X302" s="191"/>
      <c r="Y302" s="30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</row>
    <row r="303" spans="1:75" ht="19">
      <c r="A303" s="14">
        <v>300</v>
      </c>
      <c r="B303" s="138"/>
      <c r="C303" s="109"/>
      <c r="D303" s="41"/>
      <c r="E303" s="110"/>
      <c r="F303" s="147"/>
      <c r="G303" s="154"/>
      <c r="H303" s="147"/>
      <c r="I303" s="130" t="str">
        <f t="shared" si="25"/>
        <v/>
      </c>
      <c r="J303" s="160" t="str">
        <f t="shared" si="26"/>
        <v/>
      </c>
      <c r="K303" s="160">
        <f t="shared" si="24"/>
        <v>0</v>
      </c>
      <c r="L303" s="162"/>
      <c r="M303" s="27" t="str">
        <f t="shared" si="17"/>
        <v/>
      </c>
      <c r="N303" s="173" t="str">
        <f t="shared" si="18"/>
        <v/>
      </c>
      <c r="O303" s="18" t="str">
        <f>IF(N303="","",N303/SUMMARY!$D$1)</f>
        <v/>
      </c>
      <c r="P303" s="147"/>
      <c r="Q303" s="27" t="str">
        <f t="shared" si="19"/>
        <v/>
      </c>
      <c r="R303" s="173" t="str">
        <f t="shared" si="20"/>
        <v/>
      </c>
      <c r="S303" s="33" t="str">
        <f t="shared" si="21"/>
        <v/>
      </c>
      <c r="T303" s="147"/>
      <c r="U303" s="19" t="str">
        <f t="shared" si="22"/>
        <v/>
      </c>
      <c r="V303" s="184" t="str">
        <f t="shared" si="23"/>
        <v/>
      </c>
      <c r="W303" s="113"/>
      <c r="X303" s="191"/>
      <c r="Y303" s="30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</row>
    <row r="304" spans="1:75" ht="19">
      <c r="A304" s="14">
        <v>301</v>
      </c>
      <c r="B304" s="138"/>
      <c r="C304" s="109"/>
      <c r="D304" s="41"/>
      <c r="E304" s="110"/>
      <c r="F304" s="147"/>
      <c r="G304" s="154"/>
      <c r="H304" s="147"/>
      <c r="I304" s="130" t="str">
        <f t="shared" si="25"/>
        <v/>
      </c>
      <c r="J304" s="160" t="str">
        <f t="shared" si="26"/>
        <v/>
      </c>
      <c r="K304" s="160">
        <f t="shared" si="24"/>
        <v>0</v>
      </c>
      <c r="L304" s="162"/>
      <c r="M304" s="27" t="str">
        <f t="shared" si="17"/>
        <v/>
      </c>
      <c r="N304" s="173" t="str">
        <f t="shared" si="18"/>
        <v/>
      </c>
      <c r="O304" s="18" t="str">
        <f>IF(N304="","",N304/SUMMARY!$D$1)</f>
        <v/>
      </c>
      <c r="P304" s="147"/>
      <c r="Q304" s="27" t="str">
        <f t="shared" si="19"/>
        <v/>
      </c>
      <c r="R304" s="173" t="str">
        <f t="shared" si="20"/>
        <v/>
      </c>
      <c r="S304" s="33" t="str">
        <f t="shared" si="21"/>
        <v/>
      </c>
      <c r="T304" s="147"/>
      <c r="U304" s="19" t="str">
        <f t="shared" si="22"/>
        <v/>
      </c>
      <c r="V304" s="184" t="str">
        <f t="shared" si="23"/>
        <v/>
      </c>
      <c r="W304" s="113"/>
      <c r="X304" s="191"/>
      <c r="Y304" s="30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</row>
    <row r="305" spans="1:75" ht="19">
      <c r="A305" s="14">
        <v>302</v>
      </c>
      <c r="B305" s="138"/>
      <c r="C305" s="109"/>
      <c r="D305" s="41"/>
      <c r="E305" s="110"/>
      <c r="F305" s="147"/>
      <c r="G305" s="154"/>
      <c r="H305" s="147"/>
      <c r="I305" s="130" t="str">
        <f t="shared" si="25"/>
        <v/>
      </c>
      <c r="J305" s="160" t="str">
        <f t="shared" si="26"/>
        <v/>
      </c>
      <c r="K305" s="160">
        <f t="shared" si="24"/>
        <v>0</v>
      </c>
      <c r="L305" s="162"/>
      <c r="M305" s="27" t="str">
        <f t="shared" si="17"/>
        <v/>
      </c>
      <c r="N305" s="173" t="str">
        <f t="shared" si="18"/>
        <v/>
      </c>
      <c r="O305" s="18" t="str">
        <f>IF(N305="","",N305/SUMMARY!$D$1)</f>
        <v/>
      </c>
      <c r="P305" s="147"/>
      <c r="Q305" s="27" t="str">
        <f t="shared" si="19"/>
        <v/>
      </c>
      <c r="R305" s="173" t="str">
        <f t="shared" si="20"/>
        <v/>
      </c>
      <c r="S305" s="33" t="str">
        <f t="shared" si="21"/>
        <v/>
      </c>
      <c r="T305" s="147"/>
      <c r="U305" s="19" t="str">
        <f t="shared" si="22"/>
        <v/>
      </c>
      <c r="V305" s="184" t="str">
        <f t="shared" si="23"/>
        <v/>
      </c>
      <c r="W305" s="113"/>
      <c r="X305" s="191"/>
      <c r="Y305" s="30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</row>
    <row r="306" spans="1:75" ht="19">
      <c r="A306" s="14">
        <v>303</v>
      </c>
      <c r="B306" s="138"/>
      <c r="C306" s="109"/>
      <c r="D306" s="41"/>
      <c r="E306" s="110"/>
      <c r="F306" s="147"/>
      <c r="G306" s="154"/>
      <c r="H306" s="147"/>
      <c r="I306" s="130" t="str">
        <f t="shared" si="25"/>
        <v/>
      </c>
      <c r="J306" s="160" t="str">
        <f t="shared" si="26"/>
        <v/>
      </c>
      <c r="K306" s="160">
        <f t="shared" si="24"/>
        <v>0</v>
      </c>
      <c r="L306" s="162"/>
      <c r="M306" s="27" t="str">
        <f t="shared" si="17"/>
        <v/>
      </c>
      <c r="N306" s="173" t="str">
        <f t="shared" si="18"/>
        <v/>
      </c>
      <c r="O306" s="18" t="str">
        <f>IF(N306="","",N306/SUMMARY!$D$1)</f>
        <v/>
      </c>
      <c r="P306" s="147"/>
      <c r="Q306" s="27" t="str">
        <f t="shared" si="19"/>
        <v/>
      </c>
      <c r="R306" s="173" t="str">
        <f t="shared" si="20"/>
        <v/>
      </c>
      <c r="S306" s="33" t="str">
        <f t="shared" si="21"/>
        <v/>
      </c>
      <c r="T306" s="147"/>
      <c r="U306" s="19" t="str">
        <f t="shared" si="22"/>
        <v/>
      </c>
      <c r="V306" s="184" t="str">
        <f t="shared" si="23"/>
        <v/>
      </c>
      <c r="W306" s="113"/>
      <c r="X306" s="191"/>
      <c r="Y306" s="30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</row>
    <row r="307" spans="1:75" ht="19">
      <c r="A307" s="14">
        <v>304</v>
      </c>
      <c r="B307" s="138"/>
      <c r="C307" s="109"/>
      <c r="D307" s="41"/>
      <c r="E307" s="110"/>
      <c r="F307" s="147"/>
      <c r="G307" s="154"/>
      <c r="H307" s="147"/>
      <c r="I307" s="130" t="str">
        <f t="shared" si="25"/>
        <v/>
      </c>
      <c r="J307" s="160" t="str">
        <f t="shared" si="26"/>
        <v/>
      </c>
      <c r="K307" s="160">
        <f t="shared" si="24"/>
        <v>0</v>
      </c>
      <c r="L307" s="162"/>
      <c r="M307" s="27" t="str">
        <f t="shared" si="17"/>
        <v/>
      </c>
      <c r="N307" s="173" t="str">
        <f t="shared" si="18"/>
        <v/>
      </c>
      <c r="O307" s="18" t="str">
        <f>IF(N307="","",N307/SUMMARY!$D$1)</f>
        <v/>
      </c>
      <c r="P307" s="147"/>
      <c r="Q307" s="27" t="str">
        <f t="shared" si="19"/>
        <v/>
      </c>
      <c r="R307" s="173" t="str">
        <f t="shared" si="20"/>
        <v/>
      </c>
      <c r="S307" s="33" t="str">
        <f t="shared" si="21"/>
        <v/>
      </c>
      <c r="T307" s="147"/>
      <c r="U307" s="19" t="str">
        <f t="shared" si="22"/>
        <v/>
      </c>
      <c r="V307" s="184" t="str">
        <f t="shared" si="23"/>
        <v/>
      </c>
      <c r="W307" s="113"/>
      <c r="X307" s="191"/>
      <c r="Y307" s="30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</row>
    <row r="308" spans="1:75" ht="19">
      <c r="A308" s="14">
        <v>305</v>
      </c>
      <c r="B308" s="138"/>
      <c r="C308" s="109"/>
      <c r="D308" s="41"/>
      <c r="E308" s="110"/>
      <c r="F308" s="147"/>
      <c r="G308" s="154"/>
      <c r="H308" s="147"/>
      <c r="I308" s="130" t="str">
        <f t="shared" si="25"/>
        <v/>
      </c>
      <c r="J308" s="160" t="str">
        <f t="shared" si="26"/>
        <v/>
      </c>
      <c r="K308" s="160">
        <f t="shared" si="24"/>
        <v>0</v>
      </c>
      <c r="L308" s="162"/>
      <c r="M308" s="27" t="str">
        <f t="shared" si="17"/>
        <v/>
      </c>
      <c r="N308" s="173" t="str">
        <f t="shared" si="18"/>
        <v/>
      </c>
      <c r="O308" s="18" t="str">
        <f>IF(N308="","",N308/SUMMARY!$D$1)</f>
        <v/>
      </c>
      <c r="P308" s="147"/>
      <c r="Q308" s="27" t="str">
        <f t="shared" si="19"/>
        <v/>
      </c>
      <c r="R308" s="173" t="str">
        <f t="shared" si="20"/>
        <v/>
      </c>
      <c r="S308" s="33" t="str">
        <f t="shared" si="21"/>
        <v/>
      </c>
      <c r="T308" s="147"/>
      <c r="U308" s="19" t="str">
        <f t="shared" si="22"/>
        <v/>
      </c>
      <c r="V308" s="184" t="str">
        <f t="shared" si="23"/>
        <v/>
      </c>
      <c r="W308" s="113"/>
      <c r="X308" s="191"/>
      <c r="Y308" s="30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</row>
    <row r="309" spans="1:75" ht="19">
      <c r="A309" s="14">
        <v>306</v>
      </c>
      <c r="B309" s="138"/>
      <c r="C309" s="109"/>
      <c r="D309" s="41"/>
      <c r="E309" s="110"/>
      <c r="F309" s="147"/>
      <c r="G309" s="154"/>
      <c r="H309" s="147"/>
      <c r="I309" s="130" t="str">
        <f t="shared" si="25"/>
        <v/>
      </c>
      <c r="J309" s="160" t="str">
        <f t="shared" si="26"/>
        <v/>
      </c>
      <c r="K309" s="160">
        <f t="shared" si="24"/>
        <v>0</v>
      </c>
      <c r="L309" s="162"/>
      <c r="M309" s="27" t="str">
        <f t="shared" si="17"/>
        <v/>
      </c>
      <c r="N309" s="173" t="str">
        <f t="shared" si="18"/>
        <v/>
      </c>
      <c r="O309" s="18" t="str">
        <f>IF(N309="","",N309/SUMMARY!$D$1)</f>
        <v/>
      </c>
      <c r="P309" s="147"/>
      <c r="Q309" s="27" t="str">
        <f t="shared" si="19"/>
        <v/>
      </c>
      <c r="R309" s="173" t="str">
        <f t="shared" si="20"/>
        <v/>
      </c>
      <c r="S309" s="33" t="str">
        <f t="shared" si="21"/>
        <v/>
      </c>
      <c r="T309" s="147"/>
      <c r="U309" s="19" t="str">
        <f t="shared" si="22"/>
        <v/>
      </c>
      <c r="V309" s="184" t="str">
        <f t="shared" si="23"/>
        <v/>
      </c>
      <c r="W309" s="113"/>
      <c r="X309" s="191"/>
      <c r="Y309" s="30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</row>
    <row r="310" spans="1:75" ht="19">
      <c r="A310" s="14">
        <v>307</v>
      </c>
      <c r="B310" s="138"/>
      <c r="C310" s="109"/>
      <c r="D310" s="41"/>
      <c r="E310" s="110"/>
      <c r="F310" s="147"/>
      <c r="G310" s="154"/>
      <c r="H310" s="147"/>
      <c r="I310" s="130" t="str">
        <f t="shared" si="25"/>
        <v/>
      </c>
      <c r="J310" s="160" t="str">
        <f t="shared" si="26"/>
        <v/>
      </c>
      <c r="K310" s="160">
        <f t="shared" si="24"/>
        <v>0</v>
      </c>
      <c r="L310" s="162"/>
      <c r="M310" s="27" t="str">
        <f t="shared" si="17"/>
        <v/>
      </c>
      <c r="N310" s="173" t="str">
        <f t="shared" si="18"/>
        <v/>
      </c>
      <c r="O310" s="18" t="str">
        <f>IF(N310="","",N310/SUMMARY!$D$1)</f>
        <v/>
      </c>
      <c r="P310" s="147"/>
      <c r="Q310" s="27" t="str">
        <f t="shared" si="19"/>
        <v/>
      </c>
      <c r="R310" s="173" t="str">
        <f t="shared" si="20"/>
        <v/>
      </c>
      <c r="S310" s="33" t="str">
        <f t="shared" si="21"/>
        <v/>
      </c>
      <c r="T310" s="147"/>
      <c r="U310" s="19" t="str">
        <f t="shared" si="22"/>
        <v/>
      </c>
      <c r="V310" s="184" t="str">
        <f t="shared" si="23"/>
        <v/>
      </c>
      <c r="W310" s="113"/>
      <c r="X310" s="191"/>
      <c r="Y310" s="30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</row>
    <row r="311" spans="1:75" ht="19">
      <c r="A311" s="14">
        <v>308</v>
      </c>
      <c r="B311" s="138"/>
      <c r="C311" s="109"/>
      <c r="D311" s="41"/>
      <c r="E311" s="110"/>
      <c r="F311" s="147"/>
      <c r="G311" s="154"/>
      <c r="H311" s="147"/>
      <c r="I311" s="130" t="str">
        <f t="shared" si="25"/>
        <v/>
      </c>
      <c r="J311" s="160" t="str">
        <f t="shared" si="26"/>
        <v/>
      </c>
      <c r="K311" s="160">
        <f t="shared" si="24"/>
        <v>0</v>
      </c>
      <c r="L311" s="162"/>
      <c r="M311" s="27" t="str">
        <f t="shared" si="17"/>
        <v/>
      </c>
      <c r="N311" s="173" t="str">
        <f t="shared" si="18"/>
        <v/>
      </c>
      <c r="O311" s="18" t="str">
        <f>IF(N311="","",N311/SUMMARY!$D$1)</f>
        <v/>
      </c>
      <c r="P311" s="147"/>
      <c r="Q311" s="27" t="str">
        <f t="shared" si="19"/>
        <v/>
      </c>
      <c r="R311" s="173" t="str">
        <f t="shared" si="20"/>
        <v/>
      </c>
      <c r="S311" s="33" t="str">
        <f t="shared" si="21"/>
        <v/>
      </c>
      <c r="T311" s="147"/>
      <c r="U311" s="19" t="str">
        <f t="shared" si="22"/>
        <v/>
      </c>
      <c r="V311" s="184" t="str">
        <f t="shared" si="23"/>
        <v/>
      </c>
      <c r="W311" s="113"/>
      <c r="X311" s="191"/>
      <c r="Y311" s="30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</row>
    <row r="312" spans="1:75" ht="19">
      <c r="A312" s="14">
        <v>309</v>
      </c>
      <c r="B312" s="138"/>
      <c r="C312" s="109"/>
      <c r="D312" s="41"/>
      <c r="E312" s="110"/>
      <c r="F312" s="147"/>
      <c r="G312" s="154"/>
      <c r="H312" s="147"/>
      <c r="I312" s="130" t="str">
        <f t="shared" si="25"/>
        <v/>
      </c>
      <c r="J312" s="160" t="str">
        <f t="shared" si="26"/>
        <v/>
      </c>
      <c r="K312" s="160">
        <f t="shared" si="24"/>
        <v>0</v>
      </c>
      <c r="L312" s="162"/>
      <c r="M312" s="27" t="str">
        <f t="shared" si="17"/>
        <v/>
      </c>
      <c r="N312" s="173" t="str">
        <f t="shared" si="18"/>
        <v/>
      </c>
      <c r="O312" s="18" t="str">
        <f>IF(N312="","",N312/SUMMARY!$D$1)</f>
        <v/>
      </c>
      <c r="P312" s="147"/>
      <c r="Q312" s="27" t="str">
        <f t="shared" si="19"/>
        <v/>
      </c>
      <c r="R312" s="173" t="str">
        <f t="shared" si="20"/>
        <v/>
      </c>
      <c r="S312" s="33" t="str">
        <f t="shared" si="21"/>
        <v/>
      </c>
      <c r="T312" s="147"/>
      <c r="U312" s="19" t="str">
        <f t="shared" si="22"/>
        <v/>
      </c>
      <c r="V312" s="184" t="str">
        <f t="shared" si="23"/>
        <v/>
      </c>
      <c r="W312" s="113"/>
      <c r="X312" s="191"/>
      <c r="Y312" s="30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</row>
    <row r="313" spans="1:75" ht="19">
      <c r="A313" s="14">
        <v>310</v>
      </c>
      <c r="B313" s="138"/>
      <c r="C313" s="109"/>
      <c r="D313" s="41"/>
      <c r="E313" s="110"/>
      <c r="F313" s="147"/>
      <c r="G313" s="154"/>
      <c r="H313" s="147"/>
      <c r="I313" s="130" t="str">
        <f t="shared" si="25"/>
        <v/>
      </c>
      <c r="J313" s="160" t="str">
        <f t="shared" si="26"/>
        <v/>
      </c>
      <c r="K313" s="160">
        <f t="shared" si="24"/>
        <v>0</v>
      </c>
      <c r="L313" s="162"/>
      <c r="M313" s="27" t="str">
        <f t="shared" si="17"/>
        <v/>
      </c>
      <c r="N313" s="173" t="str">
        <f t="shared" si="18"/>
        <v/>
      </c>
      <c r="O313" s="18" t="str">
        <f>IF(N313="","",N313/SUMMARY!$D$1)</f>
        <v/>
      </c>
      <c r="P313" s="147"/>
      <c r="Q313" s="27" t="str">
        <f t="shared" si="19"/>
        <v/>
      </c>
      <c r="R313" s="173" t="str">
        <f t="shared" si="20"/>
        <v/>
      </c>
      <c r="S313" s="33" t="str">
        <f t="shared" si="21"/>
        <v/>
      </c>
      <c r="T313" s="147"/>
      <c r="U313" s="19" t="str">
        <f t="shared" si="22"/>
        <v/>
      </c>
      <c r="V313" s="184" t="str">
        <f t="shared" si="23"/>
        <v/>
      </c>
      <c r="W313" s="113"/>
      <c r="X313" s="191"/>
      <c r="Y313" s="30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</row>
    <row r="314" spans="1:75" ht="19">
      <c r="A314" s="14">
        <v>311</v>
      </c>
      <c r="B314" s="138"/>
      <c r="C314" s="109"/>
      <c r="D314" s="41"/>
      <c r="E314" s="110"/>
      <c r="F314" s="147"/>
      <c r="G314" s="154"/>
      <c r="H314" s="147"/>
      <c r="I314" s="130" t="str">
        <f t="shared" si="25"/>
        <v/>
      </c>
      <c r="J314" s="160" t="str">
        <f t="shared" si="26"/>
        <v/>
      </c>
      <c r="K314" s="160">
        <f t="shared" si="24"/>
        <v>0</v>
      </c>
      <c r="L314" s="162"/>
      <c r="M314" s="27" t="str">
        <f t="shared" si="17"/>
        <v/>
      </c>
      <c r="N314" s="173" t="str">
        <f t="shared" si="18"/>
        <v/>
      </c>
      <c r="O314" s="18" t="str">
        <f>IF(N314="","",N314/SUMMARY!$D$1)</f>
        <v/>
      </c>
      <c r="P314" s="147"/>
      <c r="Q314" s="27" t="str">
        <f t="shared" si="19"/>
        <v/>
      </c>
      <c r="R314" s="173" t="str">
        <f t="shared" si="20"/>
        <v/>
      </c>
      <c r="S314" s="33" t="str">
        <f t="shared" si="21"/>
        <v/>
      </c>
      <c r="T314" s="147"/>
      <c r="U314" s="19" t="str">
        <f t="shared" si="22"/>
        <v/>
      </c>
      <c r="V314" s="184" t="str">
        <f t="shared" si="23"/>
        <v/>
      </c>
      <c r="W314" s="113"/>
      <c r="X314" s="191"/>
      <c r="Y314" s="30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</row>
    <row r="315" spans="1:75" ht="19">
      <c r="A315" s="14">
        <v>312</v>
      </c>
      <c r="B315" s="138"/>
      <c r="C315" s="109"/>
      <c r="D315" s="41"/>
      <c r="E315" s="110"/>
      <c r="F315" s="147"/>
      <c r="G315" s="154"/>
      <c r="H315" s="147"/>
      <c r="I315" s="130" t="str">
        <f t="shared" si="25"/>
        <v/>
      </c>
      <c r="J315" s="160" t="str">
        <f t="shared" si="26"/>
        <v/>
      </c>
      <c r="K315" s="160">
        <f t="shared" si="24"/>
        <v>0</v>
      </c>
      <c r="L315" s="162"/>
      <c r="M315" s="27" t="str">
        <f t="shared" si="17"/>
        <v/>
      </c>
      <c r="N315" s="173" t="str">
        <f t="shared" si="18"/>
        <v/>
      </c>
      <c r="O315" s="18" t="str">
        <f>IF(N315="","",N315/SUMMARY!$D$1)</f>
        <v/>
      </c>
      <c r="P315" s="147"/>
      <c r="Q315" s="27" t="str">
        <f t="shared" si="19"/>
        <v/>
      </c>
      <c r="R315" s="173" t="str">
        <f t="shared" si="20"/>
        <v/>
      </c>
      <c r="S315" s="33" t="str">
        <f t="shared" si="21"/>
        <v/>
      </c>
      <c r="T315" s="147"/>
      <c r="U315" s="19" t="str">
        <f t="shared" si="22"/>
        <v/>
      </c>
      <c r="V315" s="184" t="str">
        <f t="shared" si="23"/>
        <v/>
      </c>
      <c r="W315" s="113"/>
      <c r="X315" s="191"/>
      <c r="Y315" s="30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</row>
    <row r="316" spans="1:75" ht="19">
      <c r="A316" s="14">
        <v>313</v>
      </c>
      <c r="B316" s="138"/>
      <c r="C316" s="109"/>
      <c r="D316" s="41"/>
      <c r="E316" s="110"/>
      <c r="F316" s="147"/>
      <c r="G316" s="154"/>
      <c r="H316" s="147"/>
      <c r="I316" s="130" t="str">
        <f t="shared" si="25"/>
        <v/>
      </c>
      <c r="J316" s="160" t="str">
        <f t="shared" si="26"/>
        <v/>
      </c>
      <c r="K316" s="160">
        <f t="shared" si="24"/>
        <v>0</v>
      </c>
      <c r="L316" s="162"/>
      <c r="M316" s="27" t="str">
        <f t="shared" si="17"/>
        <v/>
      </c>
      <c r="N316" s="173" t="str">
        <f t="shared" si="18"/>
        <v/>
      </c>
      <c r="O316" s="18" t="str">
        <f>IF(N316="","",N316/SUMMARY!$D$1)</f>
        <v/>
      </c>
      <c r="P316" s="147"/>
      <c r="Q316" s="27" t="str">
        <f t="shared" si="19"/>
        <v/>
      </c>
      <c r="R316" s="173" t="str">
        <f t="shared" si="20"/>
        <v/>
      </c>
      <c r="S316" s="33" t="str">
        <f t="shared" si="21"/>
        <v/>
      </c>
      <c r="T316" s="147"/>
      <c r="U316" s="19" t="str">
        <f t="shared" si="22"/>
        <v/>
      </c>
      <c r="V316" s="184" t="str">
        <f t="shared" si="23"/>
        <v/>
      </c>
      <c r="W316" s="113"/>
      <c r="X316" s="191"/>
      <c r="Y316" s="30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</row>
    <row r="317" spans="1:75" ht="19">
      <c r="A317" s="14">
        <v>314</v>
      </c>
      <c r="B317" s="138"/>
      <c r="C317" s="109"/>
      <c r="D317" s="41"/>
      <c r="E317" s="110"/>
      <c r="F317" s="147"/>
      <c r="G317" s="154"/>
      <c r="H317" s="147"/>
      <c r="I317" s="130" t="str">
        <f t="shared" si="25"/>
        <v/>
      </c>
      <c r="J317" s="160" t="str">
        <f t="shared" si="26"/>
        <v/>
      </c>
      <c r="K317" s="160">
        <f t="shared" si="24"/>
        <v>0</v>
      </c>
      <c r="L317" s="162"/>
      <c r="M317" s="27" t="str">
        <f t="shared" si="17"/>
        <v/>
      </c>
      <c r="N317" s="173" t="str">
        <f t="shared" si="18"/>
        <v/>
      </c>
      <c r="O317" s="18" t="str">
        <f>IF(N317="","",N317/SUMMARY!$D$1)</f>
        <v/>
      </c>
      <c r="P317" s="147"/>
      <c r="Q317" s="27" t="str">
        <f t="shared" si="19"/>
        <v/>
      </c>
      <c r="R317" s="173" t="str">
        <f t="shared" si="20"/>
        <v/>
      </c>
      <c r="S317" s="33" t="str">
        <f t="shared" si="21"/>
        <v/>
      </c>
      <c r="T317" s="147"/>
      <c r="U317" s="19" t="str">
        <f t="shared" si="22"/>
        <v/>
      </c>
      <c r="V317" s="184" t="str">
        <f t="shared" si="23"/>
        <v/>
      </c>
      <c r="W317" s="113"/>
      <c r="X317" s="191"/>
      <c r="Y317" s="30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</row>
    <row r="318" spans="1:75" ht="19">
      <c r="A318" s="14">
        <v>315</v>
      </c>
      <c r="B318" s="138"/>
      <c r="C318" s="109"/>
      <c r="D318" s="41"/>
      <c r="E318" s="110"/>
      <c r="F318" s="147"/>
      <c r="G318" s="154"/>
      <c r="H318" s="147"/>
      <c r="I318" s="130" t="str">
        <f t="shared" si="25"/>
        <v/>
      </c>
      <c r="J318" s="160" t="str">
        <f t="shared" si="26"/>
        <v/>
      </c>
      <c r="K318" s="160">
        <f t="shared" si="24"/>
        <v>0</v>
      </c>
      <c r="L318" s="162"/>
      <c r="M318" s="27" t="str">
        <f t="shared" si="17"/>
        <v/>
      </c>
      <c r="N318" s="173" t="str">
        <f t="shared" si="18"/>
        <v/>
      </c>
      <c r="O318" s="18" t="str">
        <f>IF(N318="","",N318/SUMMARY!$D$1)</f>
        <v/>
      </c>
      <c r="P318" s="147"/>
      <c r="Q318" s="27" t="str">
        <f t="shared" si="19"/>
        <v/>
      </c>
      <c r="R318" s="173" t="str">
        <f t="shared" si="20"/>
        <v/>
      </c>
      <c r="S318" s="33" t="str">
        <f t="shared" si="21"/>
        <v/>
      </c>
      <c r="T318" s="147"/>
      <c r="U318" s="19" t="str">
        <f t="shared" si="22"/>
        <v/>
      </c>
      <c r="V318" s="184" t="str">
        <f t="shared" si="23"/>
        <v/>
      </c>
      <c r="W318" s="113"/>
      <c r="X318" s="191"/>
      <c r="Y318" s="30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</row>
    <row r="319" spans="1:75" ht="19">
      <c r="A319" s="14">
        <v>316</v>
      </c>
      <c r="B319" s="138"/>
      <c r="C319" s="109"/>
      <c r="D319" s="41"/>
      <c r="E319" s="110"/>
      <c r="F319" s="147"/>
      <c r="G319" s="154"/>
      <c r="H319" s="147"/>
      <c r="I319" s="130" t="str">
        <f t="shared" si="25"/>
        <v/>
      </c>
      <c r="J319" s="160" t="str">
        <f t="shared" si="26"/>
        <v/>
      </c>
      <c r="K319" s="160">
        <f t="shared" si="24"/>
        <v>0</v>
      </c>
      <c r="L319" s="162"/>
      <c r="M319" s="27" t="str">
        <f t="shared" si="17"/>
        <v/>
      </c>
      <c r="N319" s="173" t="str">
        <f t="shared" si="18"/>
        <v/>
      </c>
      <c r="O319" s="18" t="str">
        <f>IF(N319="","",N319/SUMMARY!$D$1)</f>
        <v/>
      </c>
      <c r="P319" s="147"/>
      <c r="Q319" s="27" t="str">
        <f t="shared" si="19"/>
        <v/>
      </c>
      <c r="R319" s="173" t="str">
        <f t="shared" si="20"/>
        <v/>
      </c>
      <c r="S319" s="33" t="str">
        <f t="shared" si="21"/>
        <v/>
      </c>
      <c r="T319" s="147"/>
      <c r="U319" s="19" t="str">
        <f t="shared" si="22"/>
        <v/>
      </c>
      <c r="V319" s="184" t="str">
        <f t="shared" si="23"/>
        <v/>
      </c>
      <c r="W319" s="113"/>
      <c r="X319" s="191"/>
      <c r="Y319" s="30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</row>
    <row r="320" spans="1:75" ht="19">
      <c r="A320" s="14">
        <v>317</v>
      </c>
      <c r="B320" s="138"/>
      <c r="C320" s="109"/>
      <c r="D320" s="41"/>
      <c r="E320" s="110"/>
      <c r="F320" s="147"/>
      <c r="G320" s="154"/>
      <c r="H320" s="147"/>
      <c r="I320" s="130" t="str">
        <f t="shared" si="25"/>
        <v/>
      </c>
      <c r="J320" s="160" t="str">
        <f t="shared" si="26"/>
        <v/>
      </c>
      <c r="K320" s="160">
        <f t="shared" si="24"/>
        <v>0</v>
      </c>
      <c r="L320" s="162"/>
      <c r="M320" s="27" t="str">
        <f t="shared" si="17"/>
        <v/>
      </c>
      <c r="N320" s="173" t="str">
        <f t="shared" si="18"/>
        <v/>
      </c>
      <c r="O320" s="18" t="str">
        <f>IF(N320="","",N320/SUMMARY!$D$1)</f>
        <v/>
      </c>
      <c r="P320" s="147"/>
      <c r="Q320" s="27" t="str">
        <f t="shared" si="19"/>
        <v/>
      </c>
      <c r="R320" s="173" t="str">
        <f t="shared" si="20"/>
        <v/>
      </c>
      <c r="S320" s="33" t="str">
        <f t="shared" si="21"/>
        <v/>
      </c>
      <c r="T320" s="147"/>
      <c r="U320" s="19" t="str">
        <f t="shared" si="22"/>
        <v/>
      </c>
      <c r="V320" s="184" t="str">
        <f t="shared" si="23"/>
        <v/>
      </c>
      <c r="W320" s="113"/>
      <c r="X320" s="191"/>
      <c r="Y320" s="30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</row>
    <row r="321" spans="1:75" ht="19">
      <c r="A321" s="14">
        <v>318</v>
      </c>
      <c r="B321" s="138"/>
      <c r="C321" s="109"/>
      <c r="D321" s="41"/>
      <c r="E321" s="110"/>
      <c r="F321" s="147"/>
      <c r="G321" s="154"/>
      <c r="H321" s="147"/>
      <c r="I321" s="130" t="str">
        <f t="shared" si="25"/>
        <v/>
      </c>
      <c r="J321" s="160" t="str">
        <f t="shared" si="26"/>
        <v/>
      </c>
      <c r="K321" s="160">
        <f t="shared" si="24"/>
        <v>0</v>
      </c>
      <c r="L321" s="162"/>
      <c r="M321" s="27" t="str">
        <f t="shared" si="17"/>
        <v/>
      </c>
      <c r="N321" s="173" t="str">
        <f t="shared" si="18"/>
        <v/>
      </c>
      <c r="O321" s="18" t="str">
        <f>IF(N321="","",N321/SUMMARY!$D$1)</f>
        <v/>
      </c>
      <c r="P321" s="147"/>
      <c r="Q321" s="27" t="str">
        <f t="shared" si="19"/>
        <v/>
      </c>
      <c r="R321" s="173" t="str">
        <f t="shared" si="20"/>
        <v/>
      </c>
      <c r="S321" s="33" t="str">
        <f t="shared" si="21"/>
        <v/>
      </c>
      <c r="T321" s="147"/>
      <c r="U321" s="19" t="str">
        <f t="shared" si="22"/>
        <v/>
      </c>
      <c r="V321" s="184" t="str">
        <f t="shared" si="23"/>
        <v/>
      </c>
      <c r="W321" s="113"/>
      <c r="X321" s="191"/>
      <c r="Y321" s="30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</row>
    <row r="322" spans="1:75" ht="19">
      <c r="A322" s="14">
        <v>319</v>
      </c>
      <c r="B322" s="138"/>
      <c r="C322" s="109"/>
      <c r="D322" s="41"/>
      <c r="E322" s="110"/>
      <c r="F322" s="147"/>
      <c r="G322" s="154"/>
      <c r="H322" s="147"/>
      <c r="I322" s="130" t="str">
        <f t="shared" si="25"/>
        <v/>
      </c>
      <c r="J322" s="160" t="str">
        <f t="shared" si="26"/>
        <v/>
      </c>
      <c r="K322" s="160">
        <f t="shared" si="24"/>
        <v>0</v>
      </c>
      <c r="L322" s="162"/>
      <c r="M322" s="27" t="str">
        <f t="shared" si="17"/>
        <v/>
      </c>
      <c r="N322" s="173" t="str">
        <f t="shared" si="18"/>
        <v/>
      </c>
      <c r="O322" s="18" t="str">
        <f>IF(N322="","",N322/SUMMARY!$D$1)</f>
        <v/>
      </c>
      <c r="P322" s="147"/>
      <c r="Q322" s="27" t="str">
        <f t="shared" si="19"/>
        <v/>
      </c>
      <c r="R322" s="173" t="str">
        <f t="shared" si="20"/>
        <v/>
      </c>
      <c r="S322" s="33" t="str">
        <f t="shared" si="21"/>
        <v/>
      </c>
      <c r="T322" s="147"/>
      <c r="U322" s="19" t="str">
        <f t="shared" si="22"/>
        <v/>
      </c>
      <c r="V322" s="184" t="str">
        <f t="shared" si="23"/>
        <v/>
      </c>
      <c r="W322" s="113"/>
      <c r="X322" s="191"/>
      <c r="Y322" s="30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</row>
    <row r="323" spans="1:75" ht="19">
      <c r="A323" s="14">
        <v>320</v>
      </c>
      <c r="B323" s="138"/>
      <c r="C323" s="109"/>
      <c r="D323" s="41"/>
      <c r="E323" s="110"/>
      <c r="F323" s="147"/>
      <c r="G323" s="154"/>
      <c r="H323" s="147"/>
      <c r="I323" s="130" t="str">
        <f t="shared" si="25"/>
        <v/>
      </c>
      <c r="J323" s="160" t="str">
        <f t="shared" si="26"/>
        <v/>
      </c>
      <c r="K323" s="160">
        <f t="shared" si="24"/>
        <v>0</v>
      </c>
      <c r="L323" s="162"/>
      <c r="M323" s="27" t="str">
        <f t="shared" si="17"/>
        <v/>
      </c>
      <c r="N323" s="173" t="str">
        <f t="shared" si="18"/>
        <v/>
      </c>
      <c r="O323" s="18" t="str">
        <f>IF(N323="","",N323/SUMMARY!$D$1)</f>
        <v/>
      </c>
      <c r="P323" s="147"/>
      <c r="Q323" s="27" t="str">
        <f t="shared" si="19"/>
        <v/>
      </c>
      <c r="R323" s="173" t="str">
        <f t="shared" si="20"/>
        <v/>
      </c>
      <c r="S323" s="33" t="str">
        <f t="shared" si="21"/>
        <v/>
      </c>
      <c r="T323" s="147"/>
      <c r="U323" s="19" t="str">
        <f t="shared" si="22"/>
        <v/>
      </c>
      <c r="V323" s="184" t="str">
        <f t="shared" si="23"/>
        <v/>
      </c>
      <c r="W323" s="113"/>
      <c r="X323" s="191"/>
      <c r="Y323" s="30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</row>
    <row r="324" spans="1:75" ht="19">
      <c r="A324" s="14">
        <v>321</v>
      </c>
      <c r="B324" s="138"/>
      <c r="C324" s="109"/>
      <c r="D324" s="41"/>
      <c r="E324" s="110"/>
      <c r="F324" s="147"/>
      <c r="G324" s="154"/>
      <c r="H324" s="147"/>
      <c r="I324" s="130" t="str">
        <f t="shared" si="25"/>
        <v/>
      </c>
      <c r="J324" s="160" t="str">
        <f t="shared" si="26"/>
        <v/>
      </c>
      <c r="K324" s="160">
        <f t="shared" si="24"/>
        <v>0</v>
      </c>
      <c r="L324" s="162"/>
      <c r="M324" s="27" t="str">
        <f t="shared" si="17"/>
        <v/>
      </c>
      <c r="N324" s="173" t="str">
        <f t="shared" si="18"/>
        <v/>
      </c>
      <c r="O324" s="18" t="str">
        <f>IF(N324="","",N324/SUMMARY!$D$1)</f>
        <v/>
      </c>
      <c r="P324" s="147"/>
      <c r="Q324" s="27" t="str">
        <f t="shared" si="19"/>
        <v/>
      </c>
      <c r="R324" s="173" t="str">
        <f t="shared" si="20"/>
        <v/>
      </c>
      <c r="S324" s="33" t="str">
        <f t="shared" si="21"/>
        <v/>
      </c>
      <c r="T324" s="147"/>
      <c r="U324" s="19" t="str">
        <f t="shared" si="22"/>
        <v/>
      </c>
      <c r="V324" s="184" t="str">
        <f t="shared" si="23"/>
        <v/>
      </c>
      <c r="W324" s="113"/>
      <c r="X324" s="191"/>
      <c r="Y324" s="30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</row>
    <row r="325" spans="1:75" ht="19">
      <c r="A325" s="14">
        <v>322</v>
      </c>
      <c r="B325" s="138"/>
      <c r="C325" s="109"/>
      <c r="D325" s="41"/>
      <c r="E325" s="110"/>
      <c r="F325" s="147"/>
      <c r="G325" s="154"/>
      <c r="H325" s="147"/>
      <c r="I325" s="130" t="str">
        <f t="shared" ref="I325:I388" si="27">IF(H325="","",IF(E325="SELL","-",(J325)/H325))</f>
        <v/>
      </c>
      <c r="J325" s="160" t="str">
        <f t="shared" si="26"/>
        <v/>
      </c>
      <c r="K325" s="160">
        <f t="shared" si="24"/>
        <v>0</v>
      </c>
      <c r="L325" s="162"/>
      <c r="M325" s="27" t="str">
        <f t="shared" si="17"/>
        <v/>
      </c>
      <c r="N325" s="173" t="str">
        <f t="shared" si="18"/>
        <v/>
      </c>
      <c r="O325" s="18" t="str">
        <f>IF(N325="","",N325/SUMMARY!$D$1)</f>
        <v/>
      </c>
      <c r="P325" s="147"/>
      <c r="Q325" s="27" t="str">
        <f t="shared" si="19"/>
        <v/>
      </c>
      <c r="R325" s="173" t="str">
        <f t="shared" si="20"/>
        <v/>
      </c>
      <c r="S325" s="33" t="str">
        <f t="shared" si="21"/>
        <v/>
      </c>
      <c r="T325" s="147"/>
      <c r="U325" s="19" t="str">
        <f t="shared" si="22"/>
        <v/>
      </c>
      <c r="V325" s="184" t="str">
        <f t="shared" si="23"/>
        <v/>
      </c>
      <c r="W325" s="113"/>
      <c r="X325" s="191"/>
      <c r="Y325" s="30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</row>
    <row r="326" spans="1:75" ht="19">
      <c r="A326" s="14">
        <v>323</v>
      </c>
      <c r="B326" s="138"/>
      <c r="C326" s="109"/>
      <c r="D326" s="41"/>
      <c r="E326" s="110"/>
      <c r="F326" s="147"/>
      <c r="G326" s="154"/>
      <c r="H326" s="147"/>
      <c r="I326" s="130" t="str">
        <f t="shared" si="27"/>
        <v/>
      </c>
      <c r="J326" s="160" t="str">
        <f t="shared" si="26"/>
        <v/>
      </c>
      <c r="K326" s="160">
        <f t="shared" si="24"/>
        <v>0</v>
      </c>
      <c r="L326" s="162"/>
      <c r="M326" s="27" t="str">
        <f t="shared" si="17"/>
        <v/>
      </c>
      <c r="N326" s="173" t="str">
        <f t="shared" si="18"/>
        <v/>
      </c>
      <c r="O326" s="18" t="str">
        <f>IF(N326="","",N326/SUMMARY!$D$1)</f>
        <v/>
      </c>
      <c r="P326" s="147"/>
      <c r="Q326" s="27" t="str">
        <f t="shared" si="19"/>
        <v/>
      </c>
      <c r="R326" s="173" t="str">
        <f t="shared" si="20"/>
        <v/>
      </c>
      <c r="S326" s="33" t="str">
        <f t="shared" si="21"/>
        <v/>
      </c>
      <c r="T326" s="147"/>
      <c r="U326" s="19" t="str">
        <f t="shared" si="22"/>
        <v/>
      </c>
      <c r="V326" s="184" t="str">
        <f t="shared" si="23"/>
        <v/>
      </c>
      <c r="W326" s="113"/>
      <c r="X326" s="191"/>
      <c r="Y326" s="30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</row>
    <row r="327" spans="1:75" ht="19">
      <c r="A327" s="14">
        <v>324</v>
      </c>
      <c r="B327" s="138"/>
      <c r="C327" s="109"/>
      <c r="D327" s="41"/>
      <c r="E327" s="110"/>
      <c r="F327" s="147"/>
      <c r="G327" s="154"/>
      <c r="H327" s="147"/>
      <c r="I327" s="130" t="str">
        <f t="shared" si="27"/>
        <v/>
      </c>
      <c r="J327" s="160" t="str">
        <f t="shared" ref="J327:J390" si="28">IF(F327="","",F327*G327)</f>
        <v/>
      </c>
      <c r="K327" s="160">
        <f t="shared" si="24"/>
        <v>0</v>
      </c>
      <c r="L327" s="162"/>
      <c r="M327" s="27" t="str">
        <f t="shared" si="17"/>
        <v/>
      </c>
      <c r="N327" s="173" t="str">
        <f t="shared" si="18"/>
        <v/>
      </c>
      <c r="O327" s="18" t="str">
        <f>IF(N327="","",N327/SUMMARY!$D$1)</f>
        <v/>
      </c>
      <c r="P327" s="147"/>
      <c r="Q327" s="27" t="str">
        <f t="shared" si="19"/>
        <v/>
      </c>
      <c r="R327" s="173" t="str">
        <f t="shared" si="20"/>
        <v/>
      </c>
      <c r="S327" s="33" t="str">
        <f t="shared" si="21"/>
        <v/>
      </c>
      <c r="T327" s="147"/>
      <c r="U327" s="19" t="str">
        <f t="shared" si="22"/>
        <v/>
      </c>
      <c r="V327" s="184" t="str">
        <f t="shared" si="23"/>
        <v/>
      </c>
      <c r="W327" s="113"/>
      <c r="X327" s="191"/>
      <c r="Y327" s="30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</row>
    <row r="328" spans="1:75" ht="19">
      <c r="A328" s="14">
        <v>325</v>
      </c>
      <c r="B328" s="138"/>
      <c r="C328" s="109"/>
      <c r="D328" s="41"/>
      <c r="E328" s="110"/>
      <c r="F328" s="147"/>
      <c r="G328" s="154"/>
      <c r="H328" s="147"/>
      <c r="I328" s="130" t="str">
        <f t="shared" si="27"/>
        <v/>
      </c>
      <c r="J328" s="160" t="str">
        <f t="shared" si="28"/>
        <v/>
      </c>
      <c r="K328" s="160">
        <f t="shared" si="24"/>
        <v>0</v>
      </c>
      <c r="L328" s="162"/>
      <c r="M328" s="27" t="str">
        <f t="shared" si="17"/>
        <v/>
      </c>
      <c r="N328" s="173" t="str">
        <f t="shared" si="18"/>
        <v/>
      </c>
      <c r="O328" s="18" t="str">
        <f>IF(N328="","",N328/SUMMARY!$D$1)</f>
        <v/>
      </c>
      <c r="P328" s="147"/>
      <c r="Q328" s="27" t="str">
        <f t="shared" si="19"/>
        <v/>
      </c>
      <c r="R328" s="173" t="str">
        <f t="shared" si="20"/>
        <v/>
      </c>
      <c r="S328" s="33" t="str">
        <f t="shared" si="21"/>
        <v/>
      </c>
      <c r="T328" s="147"/>
      <c r="U328" s="19" t="str">
        <f t="shared" si="22"/>
        <v/>
      </c>
      <c r="V328" s="184" t="str">
        <f t="shared" si="23"/>
        <v/>
      </c>
      <c r="W328" s="113"/>
      <c r="X328" s="191"/>
      <c r="Y328" s="30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</row>
    <row r="329" spans="1:75" ht="19">
      <c r="A329" s="14">
        <v>326</v>
      </c>
      <c r="B329" s="138"/>
      <c r="C329" s="109"/>
      <c r="D329" s="41"/>
      <c r="E329" s="110"/>
      <c r="F329" s="147"/>
      <c r="G329" s="154"/>
      <c r="H329" s="147"/>
      <c r="I329" s="130" t="str">
        <f t="shared" si="27"/>
        <v/>
      </c>
      <c r="J329" s="160" t="str">
        <f t="shared" si="28"/>
        <v/>
      </c>
      <c r="K329" s="160">
        <f t="shared" si="24"/>
        <v>0</v>
      </c>
      <c r="L329" s="162"/>
      <c r="M329" s="27" t="str">
        <f t="shared" si="17"/>
        <v/>
      </c>
      <c r="N329" s="173" t="str">
        <f t="shared" si="18"/>
        <v/>
      </c>
      <c r="O329" s="18" t="str">
        <f>IF(N329="","",N329/SUMMARY!$D$1)</f>
        <v/>
      </c>
      <c r="P329" s="147"/>
      <c r="Q329" s="27" t="str">
        <f t="shared" si="19"/>
        <v/>
      </c>
      <c r="R329" s="173" t="str">
        <f t="shared" si="20"/>
        <v/>
      </c>
      <c r="S329" s="33" t="str">
        <f t="shared" si="21"/>
        <v/>
      </c>
      <c r="T329" s="147"/>
      <c r="U329" s="19" t="str">
        <f t="shared" si="22"/>
        <v/>
      </c>
      <c r="V329" s="184" t="str">
        <f t="shared" si="23"/>
        <v/>
      </c>
      <c r="W329" s="113"/>
      <c r="X329" s="191"/>
      <c r="Y329" s="30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</row>
    <row r="330" spans="1:75" ht="19">
      <c r="A330" s="14">
        <v>327</v>
      </c>
      <c r="B330" s="138"/>
      <c r="C330" s="109"/>
      <c r="D330" s="41"/>
      <c r="E330" s="110"/>
      <c r="F330" s="147"/>
      <c r="G330" s="154"/>
      <c r="H330" s="147"/>
      <c r="I330" s="130" t="str">
        <f t="shared" si="27"/>
        <v/>
      </c>
      <c r="J330" s="160" t="str">
        <f t="shared" si="28"/>
        <v/>
      </c>
      <c r="K330" s="160">
        <f t="shared" si="24"/>
        <v>0</v>
      </c>
      <c r="L330" s="162"/>
      <c r="M330" s="27" t="str">
        <f t="shared" si="17"/>
        <v/>
      </c>
      <c r="N330" s="173" t="str">
        <f t="shared" si="18"/>
        <v/>
      </c>
      <c r="O330" s="18" t="str">
        <f>IF(N330="","",N330/SUMMARY!$D$1)</f>
        <v/>
      </c>
      <c r="P330" s="147"/>
      <c r="Q330" s="27" t="str">
        <f t="shared" si="19"/>
        <v/>
      </c>
      <c r="R330" s="173" t="str">
        <f t="shared" si="20"/>
        <v/>
      </c>
      <c r="S330" s="33" t="str">
        <f t="shared" si="21"/>
        <v/>
      </c>
      <c r="T330" s="147"/>
      <c r="U330" s="19" t="str">
        <f t="shared" si="22"/>
        <v/>
      </c>
      <c r="V330" s="184" t="str">
        <f t="shared" si="23"/>
        <v/>
      </c>
      <c r="W330" s="113"/>
      <c r="X330" s="191"/>
      <c r="Y330" s="30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</row>
    <row r="331" spans="1:75" ht="19">
      <c r="A331" s="14">
        <v>328</v>
      </c>
      <c r="B331" s="138"/>
      <c r="C331" s="109"/>
      <c r="D331" s="41"/>
      <c r="E331" s="110"/>
      <c r="F331" s="147"/>
      <c r="G331" s="154"/>
      <c r="H331" s="147"/>
      <c r="I331" s="130" t="str">
        <f t="shared" si="27"/>
        <v/>
      </c>
      <c r="J331" s="160" t="str">
        <f t="shared" si="28"/>
        <v/>
      </c>
      <c r="K331" s="160">
        <f t="shared" si="24"/>
        <v>0</v>
      </c>
      <c r="L331" s="162"/>
      <c r="M331" s="27" t="str">
        <f t="shared" si="17"/>
        <v/>
      </c>
      <c r="N331" s="173" t="str">
        <f t="shared" si="18"/>
        <v/>
      </c>
      <c r="O331" s="18" t="str">
        <f>IF(N331="","",N331/SUMMARY!$D$1)</f>
        <v/>
      </c>
      <c r="P331" s="147"/>
      <c r="Q331" s="27" t="str">
        <f t="shared" si="19"/>
        <v/>
      </c>
      <c r="R331" s="173" t="str">
        <f t="shared" si="20"/>
        <v/>
      </c>
      <c r="S331" s="33" t="str">
        <f t="shared" si="21"/>
        <v/>
      </c>
      <c r="T331" s="147"/>
      <c r="U331" s="19" t="str">
        <f t="shared" si="22"/>
        <v/>
      </c>
      <c r="V331" s="184" t="str">
        <f t="shared" si="23"/>
        <v/>
      </c>
      <c r="W331" s="113"/>
      <c r="X331" s="191"/>
      <c r="Y331" s="30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</row>
    <row r="332" spans="1:75" ht="19">
      <c r="A332" s="14">
        <v>329</v>
      </c>
      <c r="B332" s="138"/>
      <c r="C332" s="109"/>
      <c r="D332" s="41"/>
      <c r="E332" s="110"/>
      <c r="F332" s="147"/>
      <c r="G332" s="154"/>
      <c r="H332" s="147"/>
      <c r="I332" s="130" t="str">
        <f t="shared" si="27"/>
        <v/>
      </c>
      <c r="J332" s="160" t="str">
        <f t="shared" si="28"/>
        <v/>
      </c>
      <c r="K332" s="160">
        <f t="shared" si="24"/>
        <v>0</v>
      </c>
      <c r="L332" s="162"/>
      <c r="M332" s="27" t="str">
        <f t="shared" si="17"/>
        <v/>
      </c>
      <c r="N332" s="173" t="str">
        <f t="shared" si="18"/>
        <v/>
      </c>
      <c r="O332" s="18" t="str">
        <f>IF(N332="","",N332/SUMMARY!$D$1)</f>
        <v/>
      </c>
      <c r="P332" s="147"/>
      <c r="Q332" s="27" t="str">
        <f t="shared" si="19"/>
        <v/>
      </c>
      <c r="R332" s="173" t="str">
        <f t="shared" si="20"/>
        <v/>
      </c>
      <c r="S332" s="33" t="str">
        <f t="shared" si="21"/>
        <v/>
      </c>
      <c r="T332" s="147"/>
      <c r="U332" s="19" t="str">
        <f t="shared" si="22"/>
        <v/>
      </c>
      <c r="V332" s="184" t="str">
        <f t="shared" si="23"/>
        <v/>
      </c>
      <c r="W332" s="113"/>
      <c r="X332" s="191"/>
      <c r="Y332" s="30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</row>
    <row r="333" spans="1:75" ht="19">
      <c r="A333" s="14">
        <v>330</v>
      </c>
      <c r="B333" s="138"/>
      <c r="C333" s="109"/>
      <c r="D333" s="41"/>
      <c r="E333" s="110"/>
      <c r="F333" s="147"/>
      <c r="G333" s="154"/>
      <c r="H333" s="147"/>
      <c r="I333" s="130" t="str">
        <f t="shared" si="27"/>
        <v/>
      </c>
      <c r="J333" s="160" t="str">
        <f t="shared" si="28"/>
        <v/>
      </c>
      <c r="K333" s="160">
        <f t="shared" si="24"/>
        <v>0</v>
      </c>
      <c r="L333" s="162"/>
      <c r="M333" s="27" t="str">
        <f t="shared" si="17"/>
        <v/>
      </c>
      <c r="N333" s="173" t="str">
        <f t="shared" si="18"/>
        <v/>
      </c>
      <c r="O333" s="18" t="str">
        <f>IF(N333="","",N333/SUMMARY!$D$1)</f>
        <v/>
      </c>
      <c r="P333" s="147"/>
      <c r="Q333" s="27" t="str">
        <f t="shared" si="19"/>
        <v/>
      </c>
      <c r="R333" s="173" t="str">
        <f t="shared" si="20"/>
        <v/>
      </c>
      <c r="S333" s="33" t="str">
        <f t="shared" si="21"/>
        <v/>
      </c>
      <c r="T333" s="147"/>
      <c r="U333" s="19" t="str">
        <f t="shared" si="22"/>
        <v/>
      </c>
      <c r="V333" s="184" t="str">
        <f t="shared" si="23"/>
        <v/>
      </c>
      <c r="W333" s="113"/>
      <c r="X333" s="191"/>
      <c r="Y333" s="30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</row>
    <row r="334" spans="1:75" ht="19">
      <c r="A334" s="14">
        <v>331</v>
      </c>
      <c r="B334" s="138"/>
      <c r="C334" s="109"/>
      <c r="D334" s="41"/>
      <c r="E334" s="110"/>
      <c r="F334" s="147"/>
      <c r="G334" s="154"/>
      <c r="H334" s="147"/>
      <c r="I334" s="130" t="str">
        <f t="shared" si="27"/>
        <v/>
      </c>
      <c r="J334" s="160" t="str">
        <f t="shared" si="28"/>
        <v/>
      </c>
      <c r="K334" s="160">
        <f t="shared" si="24"/>
        <v>0</v>
      </c>
      <c r="L334" s="162"/>
      <c r="M334" s="27" t="str">
        <f t="shared" si="17"/>
        <v/>
      </c>
      <c r="N334" s="173" t="str">
        <f t="shared" si="18"/>
        <v/>
      </c>
      <c r="O334" s="18" t="str">
        <f>IF(N334="","",N334/SUMMARY!$D$1)</f>
        <v/>
      </c>
      <c r="P334" s="147"/>
      <c r="Q334" s="27" t="str">
        <f t="shared" si="19"/>
        <v/>
      </c>
      <c r="R334" s="173" t="str">
        <f t="shared" si="20"/>
        <v/>
      </c>
      <c r="S334" s="33" t="str">
        <f t="shared" si="21"/>
        <v/>
      </c>
      <c r="T334" s="147"/>
      <c r="U334" s="19" t="str">
        <f t="shared" si="22"/>
        <v/>
      </c>
      <c r="V334" s="184" t="str">
        <f t="shared" si="23"/>
        <v/>
      </c>
      <c r="W334" s="113"/>
      <c r="X334" s="191"/>
      <c r="Y334" s="30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</row>
    <row r="335" spans="1:75" ht="19">
      <c r="A335" s="14">
        <v>332</v>
      </c>
      <c r="B335" s="138"/>
      <c r="C335" s="109"/>
      <c r="D335" s="41"/>
      <c r="E335" s="110"/>
      <c r="F335" s="147"/>
      <c r="G335" s="154"/>
      <c r="H335" s="147"/>
      <c r="I335" s="130" t="str">
        <f t="shared" si="27"/>
        <v/>
      </c>
      <c r="J335" s="160" t="str">
        <f t="shared" si="28"/>
        <v/>
      </c>
      <c r="K335" s="160">
        <f t="shared" si="24"/>
        <v>0</v>
      </c>
      <c r="L335" s="162"/>
      <c r="M335" s="27" t="str">
        <f t="shared" si="17"/>
        <v/>
      </c>
      <c r="N335" s="173" t="str">
        <f t="shared" si="18"/>
        <v/>
      </c>
      <c r="O335" s="18" t="str">
        <f>IF(N335="","",N335/SUMMARY!$D$1)</f>
        <v/>
      </c>
      <c r="P335" s="147"/>
      <c r="Q335" s="27" t="str">
        <f t="shared" si="19"/>
        <v/>
      </c>
      <c r="R335" s="173" t="str">
        <f t="shared" si="20"/>
        <v/>
      </c>
      <c r="S335" s="33" t="str">
        <f t="shared" si="21"/>
        <v/>
      </c>
      <c r="T335" s="147"/>
      <c r="U335" s="19" t="str">
        <f t="shared" si="22"/>
        <v/>
      </c>
      <c r="V335" s="184" t="str">
        <f t="shared" si="23"/>
        <v/>
      </c>
      <c r="W335" s="113"/>
      <c r="X335" s="191"/>
      <c r="Y335" s="30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</row>
    <row r="336" spans="1:75" ht="19">
      <c r="A336" s="14">
        <v>333</v>
      </c>
      <c r="B336" s="138"/>
      <c r="C336" s="109"/>
      <c r="D336" s="41"/>
      <c r="E336" s="110"/>
      <c r="F336" s="147"/>
      <c r="G336" s="154"/>
      <c r="H336" s="147"/>
      <c r="I336" s="130" t="str">
        <f t="shared" si="27"/>
        <v/>
      </c>
      <c r="J336" s="160" t="str">
        <f t="shared" si="28"/>
        <v/>
      </c>
      <c r="K336" s="160">
        <f t="shared" si="24"/>
        <v>0</v>
      </c>
      <c r="L336" s="162"/>
      <c r="M336" s="27" t="str">
        <f t="shared" si="17"/>
        <v/>
      </c>
      <c r="N336" s="173" t="str">
        <f t="shared" si="18"/>
        <v/>
      </c>
      <c r="O336" s="18" t="str">
        <f>IF(N336="","",N336/SUMMARY!$D$1)</f>
        <v/>
      </c>
      <c r="P336" s="147"/>
      <c r="Q336" s="27" t="str">
        <f t="shared" si="19"/>
        <v/>
      </c>
      <c r="R336" s="173" t="str">
        <f t="shared" si="20"/>
        <v/>
      </c>
      <c r="S336" s="33" t="str">
        <f t="shared" si="21"/>
        <v/>
      </c>
      <c r="T336" s="147"/>
      <c r="U336" s="19" t="str">
        <f t="shared" si="22"/>
        <v/>
      </c>
      <c r="V336" s="184" t="str">
        <f t="shared" si="23"/>
        <v/>
      </c>
      <c r="W336" s="113"/>
      <c r="X336" s="191"/>
      <c r="Y336" s="30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</row>
    <row r="337" spans="1:75" ht="19">
      <c r="A337" s="14">
        <v>334</v>
      </c>
      <c r="B337" s="138"/>
      <c r="C337" s="109"/>
      <c r="D337" s="41"/>
      <c r="E337" s="110"/>
      <c r="F337" s="147"/>
      <c r="G337" s="154"/>
      <c r="H337" s="147"/>
      <c r="I337" s="130" t="str">
        <f t="shared" si="27"/>
        <v/>
      </c>
      <c r="J337" s="160" t="str">
        <f t="shared" si="28"/>
        <v/>
      </c>
      <c r="K337" s="160">
        <f t="shared" si="24"/>
        <v>0</v>
      </c>
      <c r="L337" s="162"/>
      <c r="M337" s="27" t="str">
        <f t="shared" si="17"/>
        <v/>
      </c>
      <c r="N337" s="173" t="str">
        <f t="shared" si="18"/>
        <v/>
      </c>
      <c r="O337" s="18" t="str">
        <f>IF(N337="","",N337/SUMMARY!$D$1)</f>
        <v/>
      </c>
      <c r="P337" s="147"/>
      <c r="Q337" s="27" t="str">
        <f t="shared" si="19"/>
        <v/>
      </c>
      <c r="R337" s="173" t="str">
        <f t="shared" si="20"/>
        <v/>
      </c>
      <c r="S337" s="33" t="str">
        <f t="shared" si="21"/>
        <v/>
      </c>
      <c r="T337" s="147"/>
      <c r="U337" s="19" t="str">
        <f t="shared" si="22"/>
        <v/>
      </c>
      <c r="V337" s="184" t="str">
        <f t="shared" si="23"/>
        <v/>
      </c>
      <c r="W337" s="113"/>
      <c r="X337" s="191"/>
      <c r="Y337" s="30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</row>
    <row r="338" spans="1:75" ht="19">
      <c r="A338" s="14">
        <v>335</v>
      </c>
      <c r="B338" s="138"/>
      <c r="C338" s="109"/>
      <c r="D338" s="41"/>
      <c r="E338" s="110"/>
      <c r="F338" s="147"/>
      <c r="G338" s="154"/>
      <c r="H338" s="147"/>
      <c r="I338" s="130" t="str">
        <f t="shared" si="27"/>
        <v/>
      </c>
      <c r="J338" s="160" t="str">
        <f t="shared" si="28"/>
        <v/>
      </c>
      <c r="K338" s="160">
        <f t="shared" si="24"/>
        <v>0</v>
      </c>
      <c r="L338" s="162"/>
      <c r="M338" s="27" t="str">
        <f t="shared" si="17"/>
        <v/>
      </c>
      <c r="N338" s="173" t="str">
        <f t="shared" si="18"/>
        <v/>
      </c>
      <c r="O338" s="18" t="str">
        <f>IF(N338="","",N338/SUMMARY!$D$1)</f>
        <v/>
      </c>
      <c r="P338" s="147"/>
      <c r="Q338" s="27" t="str">
        <f t="shared" si="19"/>
        <v/>
      </c>
      <c r="R338" s="173" t="str">
        <f t="shared" si="20"/>
        <v/>
      </c>
      <c r="S338" s="33" t="str">
        <f t="shared" si="21"/>
        <v/>
      </c>
      <c r="T338" s="147"/>
      <c r="U338" s="19" t="str">
        <f t="shared" si="22"/>
        <v/>
      </c>
      <c r="V338" s="184" t="str">
        <f t="shared" si="23"/>
        <v/>
      </c>
      <c r="W338" s="113"/>
      <c r="X338" s="191"/>
      <c r="Y338" s="30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</row>
    <row r="339" spans="1:75" ht="19">
      <c r="A339" s="14">
        <v>336</v>
      </c>
      <c r="B339" s="138"/>
      <c r="C339" s="109"/>
      <c r="D339" s="41"/>
      <c r="E339" s="110"/>
      <c r="F339" s="147"/>
      <c r="G339" s="154"/>
      <c r="H339" s="147"/>
      <c r="I339" s="130" t="str">
        <f t="shared" si="27"/>
        <v/>
      </c>
      <c r="J339" s="160" t="str">
        <f t="shared" si="28"/>
        <v/>
      </c>
      <c r="K339" s="160">
        <f t="shared" si="24"/>
        <v>0</v>
      </c>
      <c r="L339" s="162"/>
      <c r="M339" s="27" t="str">
        <f t="shared" si="17"/>
        <v/>
      </c>
      <c r="N339" s="173" t="str">
        <f t="shared" si="18"/>
        <v/>
      </c>
      <c r="O339" s="18" t="str">
        <f>IF(N339="","",N339/SUMMARY!$D$1)</f>
        <v/>
      </c>
      <c r="P339" s="147"/>
      <c r="Q339" s="27" t="str">
        <f t="shared" si="19"/>
        <v/>
      </c>
      <c r="R339" s="173" t="str">
        <f t="shared" si="20"/>
        <v/>
      </c>
      <c r="S339" s="33" t="str">
        <f t="shared" si="21"/>
        <v/>
      </c>
      <c r="T339" s="147"/>
      <c r="U339" s="19" t="str">
        <f t="shared" si="22"/>
        <v/>
      </c>
      <c r="V339" s="184" t="str">
        <f t="shared" si="23"/>
        <v/>
      </c>
      <c r="W339" s="113"/>
      <c r="X339" s="191"/>
      <c r="Y339" s="30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</row>
    <row r="340" spans="1:75" ht="19">
      <c r="A340" s="14">
        <v>337</v>
      </c>
      <c r="B340" s="138"/>
      <c r="C340" s="109"/>
      <c r="D340" s="41"/>
      <c r="E340" s="110"/>
      <c r="F340" s="147"/>
      <c r="G340" s="154"/>
      <c r="H340" s="147"/>
      <c r="I340" s="130" t="str">
        <f t="shared" si="27"/>
        <v/>
      </c>
      <c r="J340" s="160" t="str">
        <f t="shared" si="28"/>
        <v/>
      </c>
      <c r="K340" s="160">
        <f t="shared" si="24"/>
        <v>0</v>
      </c>
      <c r="L340" s="162"/>
      <c r="M340" s="27" t="str">
        <f t="shared" si="17"/>
        <v/>
      </c>
      <c r="N340" s="173" t="str">
        <f t="shared" si="18"/>
        <v/>
      </c>
      <c r="O340" s="18" t="str">
        <f>IF(N340="","",N340/SUMMARY!$D$1)</f>
        <v/>
      </c>
      <c r="P340" s="147"/>
      <c r="Q340" s="27" t="str">
        <f t="shared" si="19"/>
        <v/>
      </c>
      <c r="R340" s="173" t="str">
        <f t="shared" si="20"/>
        <v/>
      </c>
      <c r="S340" s="33" t="str">
        <f t="shared" si="21"/>
        <v/>
      </c>
      <c r="T340" s="147"/>
      <c r="U340" s="19" t="str">
        <f t="shared" si="22"/>
        <v/>
      </c>
      <c r="V340" s="184" t="str">
        <f t="shared" si="23"/>
        <v/>
      </c>
      <c r="W340" s="113"/>
      <c r="X340" s="191"/>
      <c r="Y340" s="30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</row>
    <row r="341" spans="1:75" ht="19">
      <c r="A341" s="14">
        <v>338</v>
      </c>
      <c r="B341" s="138"/>
      <c r="C341" s="109"/>
      <c r="D341" s="41"/>
      <c r="E341" s="110"/>
      <c r="F341" s="147"/>
      <c r="G341" s="154"/>
      <c r="H341" s="147"/>
      <c r="I341" s="130" t="str">
        <f t="shared" si="27"/>
        <v/>
      </c>
      <c r="J341" s="160" t="str">
        <f t="shared" si="28"/>
        <v/>
      </c>
      <c r="K341" s="160">
        <f t="shared" si="24"/>
        <v>0</v>
      </c>
      <c r="L341" s="162"/>
      <c r="M341" s="27" t="str">
        <f t="shared" si="17"/>
        <v/>
      </c>
      <c r="N341" s="173" t="str">
        <f t="shared" si="18"/>
        <v/>
      </c>
      <c r="O341" s="18" t="str">
        <f>IF(N341="","",N341/SUMMARY!$D$1)</f>
        <v/>
      </c>
      <c r="P341" s="147"/>
      <c r="Q341" s="27" t="str">
        <f t="shared" si="19"/>
        <v/>
      </c>
      <c r="R341" s="173" t="str">
        <f t="shared" si="20"/>
        <v/>
      </c>
      <c r="S341" s="33" t="str">
        <f t="shared" si="21"/>
        <v/>
      </c>
      <c r="T341" s="147"/>
      <c r="U341" s="19" t="str">
        <f t="shared" si="22"/>
        <v/>
      </c>
      <c r="V341" s="184" t="str">
        <f t="shared" si="23"/>
        <v/>
      </c>
      <c r="W341" s="113"/>
      <c r="X341" s="191"/>
      <c r="Y341" s="30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</row>
    <row r="342" spans="1:75" ht="19">
      <c r="A342" s="14">
        <v>339</v>
      </c>
      <c r="B342" s="138"/>
      <c r="C342" s="109"/>
      <c r="D342" s="41"/>
      <c r="E342" s="110"/>
      <c r="F342" s="147"/>
      <c r="G342" s="154"/>
      <c r="H342" s="147"/>
      <c r="I342" s="130" t="str">
        <f t="shared" si="27"/>
        <v/>
      </c>
      <c r="J342" s="160" t="str">
        <f t="shared" si="28"/>
        <v/>
      </c>
      <c r="K342" s="160">
        <f t="shared" si="24"/>
        <v>0</v>
      </c>
      <c r="L342" s="162"/>
      <c r="M342" s="27" t="str">
        <f t="shared" si="17"/>
        <v/>
      </c>
      <c r="N342" s="173" t="str">
        <f t="shared" si="18"/>
        <v/>
      </c>
      <c r="O342" s="18" t="str">
        <f>IF(N342="","",N342/SUMMARY!$D$1)</f>
        <v/>
      </c>
      <c r="P342" s="147"/>
      <c r="Q342" s="27" t="str">
        <f t="shared" si="19"/>
        <v/>
      </c>
      <c r="R342" s="173" t="str">
        <f t="shared" si="20"/>
        <v/>
      </c>
      <c r="S342" s="33" t="str">
        <f t="shared" si="21"/>
        <v/>
      </c>
      <c r="T342" s="147"/>
      <c r="U342" s="19" t="str">
        <f t="shared" si="22"/>
        <v/>
      </c>
      <c r="V342" s="184" t="str">
        <f t="shared" si="23"/>
        <v/>
      </c>
      <c r="W342" s="113"/>
      <c r="X342" s="191"/>
      <c r="Y342" s="30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</row>
    <row r="343" spans="1:75" ht="19">
      <c r="A343" s="14">
        <v>340</v>
      </c>
      <c r="B343" s="138"/>
      <c r="C343" s="109"/>
      <c r="D343" s="41"/>
      <c r="E343" s="110"/>
      <c r="F343" s="147"/>
      <c r="G343" s="154"/>
      <c r="H343" s="147"/>
      <c r="I343" s="130" t="str">
        <f t="shared" si="27"/>
        <v/>
      </c>
      <c r="J343" s="160" t="str">
        <f t="shared" si="28"/>
        <v/>
      </c>
      <c r="K343" s="160">
        <f t="shared" si="24"/>
        <v>0</v>
      </c>
      <c r="L343" s="162"/>
      <c r="M343" s="27" t="str">
        <f t="shared" si="17"/>
        <v/>
      </c>
      <c r="N343" s="173" t="str">
        <f t="shared" si="18"/>
        <v/>
      </c>
      <c r="O343" s="18" t="str">
        <f>IF(N343="","",N343/SUMMARY!$D$1)</f>
        <v/>
      </c>
      <c r="P343" s="147"/>
      <c r="Q343" s="27" t="str">
        <f t="shared" si="19"/>
        <v/>
      </c>
      <c r="R343" s="173" t="str">
        <f t="shared" si="20"/>
        <v/>
      </c>
      <c r="S343" s="33" t="str">
        <f t="shared" si="21"/>
        <v/>
      </c>
      <c r="T343" s="147"/>
      <c r="U343" s="19" t="str">
        <f t="shared" si="22"/>
        <v/>
      </c>
      <c r="V343" s="184" t="str">
        <f t="shared" si="23"/>
        <v/>
      </c>
      <c r="W343" s="113"/>
      <c r="X343" s="191"/>
      <c r="Y343" s="30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</row>
    <row r="344" spans="1:75" ht="19">
      <c r="A344" s="14">
        <v>341</v>
      </c>
      <c r="B344" s="138"/>
      <c r="C344" s="109"/>
      <c r="D344" s="41"/>
      <c r="E344" s="110"/>
      <c r="F344" s="147"/>
      <c r="G344" s="154"/>
      <c r="H344" s="147"/>
      <c r="I344" s="130" t="str">
        <f t="shared" si="27"/>
        <v/>
      </c>
      <c r="J344" s="160" t="str">
        <f t="shared" si="28"/>
        <v/>
      </c>
      <c r="K344" s="160">
        <f t="shared" si="24"/>
        <v>0</v>
      </c>
      <c r="L344" s="162"/>
      <c r="M344" s="27" t="str">
        <f t="shared" si="17"/>
        <v/>
      </c>
      <c r="N344" s="173" t="str">
        <f t="shared" si="18"/>
        <v/>
      </c>
      <c r="O344" s="18" t="str">
        <f>IF(N344="","",N344/SUMMARY!$D$1)</f>
        <v/>
      </c>
      <c r="P344" s="147"/>
      <c r="Q344" s="27" t="str">
        <f t="shared" si="19"/>
        <v/>
      </c>
      <c r="R344" s="173" t="str">
        <f t="shared" si="20"/>
        <v/>
      </c>
      <c r="S344" s="33" t="str">
        <f t="shared" si="21"/>
        <v/>
      </c>
      <c r="T344" s="147"/>
      <c r="U344" s="19" t="str">
        <f t="shared" si="22"/>
        <v/>
      </c>
      <c r="V344" s="184" t="str">
        <f t="shared" si="23"/>
        <v/>
      </c>
      <c r="W344" s="113"/>
      <c r="X344" s="191"/>
      <c r="Y344" s="30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</row>
    <row r="345" spans="1:75" ht="19">
      <c r="A345" s="14">
        <v>342</v>
      </c>
      <c r="B345" s="138"/>
      <c r="C345" s="109"/>
      <c r="D345" s="41"/>
      <c r="E345" s="110"/>
      <c r="F345" s="147"/>
      <c r="G345" s="154"/>
      <c r="H345" s="147"/>
      <c r="I345" s="130" t="str">
        <f t="shared" si="27"/>
        <v/>
      </c>
      <c r="J345" s="160" t="str">
        <f t="shared" si="28"/>
        <v/>
      </c>
      <c r="K345" s="160">
        <f t="shared" si="24"/>
        <v>0</v>
      </c>
      <c r="L345" s="162"/>
      <c r="M345" s="27" t="str">
        <f t="shared" si="17"/>
        <v/>
      </c>
      <c r="N345" s="173" t="str">
        <f t="shared" si="18"/>
        <v/>
      </c>
      <c r="O345" s="18" t="str">
        <f>IF(N345="","",N345/SUMMARY!$D$1)</f>
        <v/>
      </c>
      <c r="P345" s="147"/>
      <c r="Q345" s="27" t="str">
        <f t="shared" si="19"/>
        <v/>
      </c>
      <c r="R345" s="173" t="str">
        <f t="shared" si="20"/>
        <v/>
      </c>
      <c r="S345" s="33" t="str">
        <f t="shared" si="21"/>
        <v/>
      </c>
      <c r="T345" s="147"/>
      <c r="U345" s="19" t="str">
        <f t="shared" si="22"/>
        <v/>
      </c>
      <c r="V345" s="184" t="str">
        <f t="shared" si="23"/>
        <v/>
      </c>
      <c r="W345" s="113"/>
      <c r="X345" s="191"/>
      <c r="Y345" s="30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</row>
    <row r="346" spans="1:75" ht="19">
      <c r="A346" s="14">
        <v>343</v>
      </c>
      <c r="B346" s="138"/>
      <c r="C346" s="109"/>
      <c r="D346" s="41"/>
      <c r="E346" s="110"/>
      <c r="F346" s="147"/>
      <c r="G346" s="154"/>
      <c r="H346" s="147"/>
      <c r="I346" s="130" t="str">
        <f t="shared" si="27"/>
        <v/>
      </c>
      <c r="J346" s="160" t="str">
        <f t="shared" si="28"/>
        <v/>
      </c>
      <c r="K346" s="160">
        <f t="shared" si="24"/>
        <v>0</v>
      </c>
      <c r="L346" s="162"/>
      <c r="M346" s="27" t="str">
        <f t="shared" si="17"/>
        <v/>
      </c>
      <c r="N346" s="173" t="str">
        <f t="shared" si="18"/>
        <v/>
      </c>
      <c r="O346" s="18" t="str">
        <f>IF(N346="","",N346/SUMMARY!$D$1)</f>
        <v/>
      </c>
      <c r="P346" s="147"/>
      <c r="Q346" s="27" t="str">
        <f t="shared" si="19"/>
        <v/>
      </c>
      <c r="R346" s="173" t="str">
        <f t="shared" si="20"/>
        <v/>
      </c>
      <c r="S346" s="33" t="str">
        <f t="shared" si="21"/>
        <v/>
      </c>
      <c r="T346" s="147"/>
      <c r="U346" s="19" t="str">
        <f t="shared" si="22"/>
        <v/>
      </c>
      <c r="V346" s="184" t="str">
        <f t="shared" si="23"/>
        <v/>
      </c>
      <c r="W346" s="113"/>
      <c r="X346" s="191"/>
      <c r="Y346" s="30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</row>
    <row r="347" spans="1:75" ht="19">
      <c r="A347" s="14">
        <v>344</v>
      </c>
      <c r="B347" s="138"/>
      <c r="C347" s="109"/>
      <c r="D347" s="41"/>
      <c r="E347" s="110"/>
      <c r="F347" s="147"/>
      <c r="G347" s="154"/>
      <c r="H347" s="147"/>
      <c r="I347" s="130" t="str">
        <f t="shared" si="27"/>
        <v/>
      </c>
      <c r="J347" s="160" t="str">
        <f t="shared" si="28"/>
        <v/>
      </c>
      <c r="K347" s="160">
        <f t="shared" si="24"/>
        <v>0</v>
      </c>
      <c r="L347" s="162"/>
      <c r="M347" s="27" t="str">
        <f t="shared" si="17"/>
        <v/>
      </c>
      <c r="N347" s="173" t="str">
        <f t="shared" si="18"/>
        <v/>
      </c>
      <c r="O347" s="18" t="str">
        <f>IF(N347="","",N347/SUMMARY!$D$1)</f>
        <v/>
      </c>
      <c r="P347" s="147"/>
      <c r="Q347" s="27" t="str">
        <f t="shared" si="19"/>
        <v/>
      </c>
      <c r="R347" s="173" t="str">
        <f t="shared" si="20"/>
        <v/>
      </c>
      <c r="S347" s="33" t="str">
        <f t="shared" si="21"/>
        <v/>
      </c>
      <c r="T347" s="147"/>
      <c r="U347" s="19" t="str">
        <f t="shared" si="22"/>
        <v/>
      </c>
      <c r="V347" s="184" t="str">
        <f t="shared" si="23"/>
        <v/>
      </c>
      <c r="W347" s="113"/>
      <c r="X347" s="191"/>
      <c r="Y347" s="30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</row>
    <row r="348" spans="1:75" ht="19">
      <c r="A348" s="14">
        <v>345</v>
      </c>
      <c r="B348" s="138"/>
      <c r="C348" s="109"/>
      <c r="D348" s="41"/>
      <c r="E348" s="110"/>
      <c r="F348" s="147"/>
      <c r="G348" s="154"/>
      <c r="H348" s="147"/>
      <c r="I348" s="130" t="str">
        <f t="shared" si="27"/>
        <v/>
      </c>
      <c r="J348" s="160" t="str">
        <f t="shared" si="28"/>
        <v/>
      </c>
      <c r="K348" s="160">
        <f t="shared" si="24"/>
        <v>0</v>
      </c>
      <c r="L348" s="162"/>
      <c r="M348" s="27" t="str">
        <f t="shared" si="17"/>
        <v/>
      </c>
      <c r="N348" s="173" t="str">
        <f t="shared" si="18"/>
        <v/>
      </c>
      <c r="O348" s="18" t="str">
        <f>IF(N348="","",N348/SUMMARY!$D$1)</f>
        <v/>
      </c>
      <c r="P348" s="147"/>
      <c r="Q348" s="27" t="str">
        <f t="shared" si="19"/>
        <v/>
      </c>
      <c r="R348" s="173" t="str">
        <f t="shared" si="20"/>
        <v/>
      </c>
      <c r="S348" s="33" t="str">
        <f t="shared" si="21"/>
        <v/>
      </c>
      <c r="T348" s="147"/>
      <c r="U348" s="19" t="str">
        <f t="shared" si="22"/>
        <v/>
      </c>
      <c r="V348" s="184" t="str">
        <f t="shared" si="23"/>
        <v/>
      </c>
      <c r="W348" s="113"/>
      <c r="X348" s="191"/>
      <c r="Y348" s="30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</row>
    <row r="349" spans="1:75" ht="19">
      <c r="A349" s="14">
        <v>346</v>
      </c>
      <c r="B349" s="138"/>
      <c r="C349" s="109"/>
      <c r="D349" s="41"/>
      <c r="E349" s="110"/>
      <c r="F349" s="147"/>
      <c r="G349" s="154"/>
      <c r="H349" s="147"/>
      <c r="I349" s="130" t="str">
        <f t="shared" si="27"/>
        <v/>
      </c>
      <c r="J349" s="160" t="str">
        <f t="shared" si="28"/>
        <v/>
      </c>
      <c r="K349" s="160">
        <f t="shared" si="24"/>
        <v>0</v>
      </c>
      <c r="L349" s="162"/>
      <c r="M349" s="27" t="str">
        <f t="shared" si="17"/>
        <v/>
      </c>
      <c r="N349" s="173" t="str">
        <f t="shared" si="18"/>
        <v/>
      </c>
      <c r="O349" s="18" t="str">
        <f>IF(N349="","",N349/SUMMARY!$D$1)</f>
        <v/>
      </c>
      <c r="P349" s="147"/>
      <c r="Q349" s="27" t="str">
        <f t="shared" si="19"/>
        <v/>
      </c>
      <c r="R349" s="173" t="str">
        <f t="shared" si="20"/>
        <v/>
      </c>
      <c r="S349" s="33" t="str">
        <f t="shared" si="21"/>
        <v/>
      </c>
      <c r="T349" s="147"/>
      <c r="U349" s="19" t="str">
        <f t="shared" si="22"/>
        <v/>
      </c>
      <c r="V349" s="184" t="str">
        <f t="shared" si="23"/>
        <v/>
      </c>
      <c r="W349" s="113"/>
      <c r="X349" s="191"/>
      <c r="Y349" s="30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</row>
    <row r="350" spans="1:75" ht="19">
      <c r="A350" s="14">
        <v>347</v>
      </c>
      <c r="B350" s="138"/>
      <c r="C350" s="109"/>
      <c r="D350" s="41"/>
      <c r="E350" s="110"/>
      <c r="F350" s="147"/>
      <c r="G350" s="154"/>
      <c r="H350" s="147"/>
      <c r="I350" s="130" t="str">
        <f t="shared" si="27"/>
        <v/>
      </c>
      <c r="J350" s="160" t="str">
        <f t="shared" si="28"/>
        <v/>
      </c>
      <c r="K350" s="160">
        <f t="shared" si="24"/>
        <v>0</v>
      </c>
      <c r="L350" s="162"/>
      <c r="M350" s="27" t="str">
        <f t="shared" si="17"/>
        <v/>
      </c>
      <c r="N350" s="173" t="str">
        <f t="shared" si="18"/>
        <v/>
      </c>
      <c r="O350" s="18" t="str">
        <f>IF(N350="","",N350/SUMMARY!$D$1)</f>
        <v/>
      </c>
      <c r="P350" s="147"/>
      <c r="Q350" s="27" t="str">
        <f t="shared" si="19"/>
        <v/>
      </c>
      <c r="R350" s="173" t="str">
        <f t="shared" si="20"/>
        <v/>
      </c>
      <c r="S350" s="33" t="str">
        <f t="shared" si="21"/>
        <v/>
      </c>
      <c r="T350" s="147"/>
      <c r="U350" s="19" t="str">
        <f t="shared" si="22"/>
        <v/>
      </c>
      <c r="V350" s="184" t="str">
        <f t="shared" si="23"/>
        <v/>
      </c>
      <c r="W350" s="113"/>
      <c r="X350" s="191"/>
      <c r="Y350" s="30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</row>
    <row r="351" spans="1:75" ht="19">
      <c r="A351" s="14">
        <v>348</v>
      </c>
      <c r="B351" s="138"/>
      <c r="C351" s="109"/>
      <c r="D351" s="41"/>
      <c r="E351" s="110"/>
      <c r="F351" s="147"/>
      <c r="G351" s="154"/>
      <c r="H351" s="147"/>
      <c r="I351" s="130" t="str">
        <f t="shared" si="27"/>
        <v/>
      </c>
      <c r="J351" s="160" t="str">
        <f t="shared" si="28"/>
        <v/>
      </c>
      <c r="K351" s="160">
        <f t="shared" si="24"/>
        <v>0</v>
      </c>
      <c r="L351" s="162"/>
      <c r="M351" s="27" t="str">
        <f t="shared" si="17"/>
        <v/>
      </c>
      <c r="N351" s="173" t="str">
        <f t="shared" si="18"/>
        <v/>
      </c>
      <c r="O351" s="18" t="str">
        <f>IF(N351="","",N351/SUMMARY!$D$1)</f>
        <v/>
      </c>
      <c r="P351" s="147"/>
      <c r="Q351" s="27" t="str">
        <f t="shared" si="19"/>
        <v/>
      </c>
      <c r="R351" s="173" t="str">
        <f t="shared" si="20"/>
        <v/>
      </c>
      <c r="S351" s="33" t="str">
        <f t="shared" si="21"/>
        <v/>
      </c>
      <c r="T351" s="147"/>
      <c r="U351" s="19" t="str">
        <f t="shared" si="22"/>
        <v/>
      </c>
      <c r="V351" s="184" t="str">
        <f t="shared" si="23"/>
        <v/>
      </c>
      <c r="W351" s="113"/>
      <c r="X351" s="191"/>
      <c r="Y351" s="30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</row>
    <row r="352" spans="1:75" ht="19">
      <c r="A352" s="14">
        <v>349</v>
      </c>
      <c r="B352" s="138"/>
      <c r="C352" s="109"/>
      <c r="D352" s="41"/>
      <c r="E352" s="110"/>
      <c r="F352" s="147"/>
      <c r="G352" s="154"/>
      <c r="H352" s="147"/>
      <c r="I352" s="130" t="str">
        <f t="shared" si="27"/>
        <v/>
      </c>
      <c r="J352" s="160" t="str">
        <f t="shared" si="28"/>
        <v/>
      </c>
      <c r="K352" s="160">
        <f t="shared" si="24"/>
        <v>0</v>
      </c>
      <c r="L352" s="162"/>
      <c r="M352" s="27" t="str">
        <f t="shared" si="17"/>
        <v/>
      </c>
      <c r="N352" s="173" t="str">
        <f t="shared" si="18"/>
        <v/>
      </c>
      <c r="O352" s="18" t="str">
        <f>IF(N352="","",N352/SUMMARY!$D$1)</f>
        <v/>
      </c>
      <c r="P352" s="147"/>
      <c r="Q352" s="27" t="str">
        <f t="shared" si="19"/>
        <v/>
      </c>
      <c r="R352" s="173" t="str">
        <f t="shared" si="20"/>
        <v/>
      </c>
      <c r="S352" s="33" t="str">
        <f t="shared" si="21"/>
        <v/>
      </c>
      <c r="T352" s="147"/>
      <c r="U352" s="19" t="str">
        <f t="shared" si="22"/>
        <v/>
      </c>
      <c r="V352" s="184" t="str">
        <f t="shared" si="23"/>
        <v/>
      </c>
      <c r="W352" s="113"/>
      <c r="X352" s="191"/>
      <c r="Y352" s="30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</row>
    <row r="353" spans="1:75" ht="19">
      <c r="A353" s="14">
        <v>350</v>
      </c>
      <c r="B353" s="138"/>
      <c r="C353" s="109"/>
      <c r="D353" s="41"/>
      <c r="E353" s="110"/>
      <c r="F353" s="147"/>
      <c r="G353" s="154"/>
      <c r="H353" s="147"/>
      <c r="I353" s="130" t="str">
        <f t="shared" si="27"/>
        <v/>
      </c>
      <c r="J353" s="160" t="str">
        <f t="shared" si="28"/>
        <v/>
      </c>
      <c r="K353" s="160">
        <f t="shared" si="24"/>
        <v>0</v>
      </c>
      <c r="L353" s="162"/>
      <c r="M353" s="27" t="str">
        <f t="shared" si="17"/>
        <v/>
      </c>
      <c r="N353" s="173" t="str">
        <f t="shared" si="18"/>
        <v/>
      </c>
      <c r="O353" s="18" t="str">
        <f>IF(N353="","",N353/SUMMARY!$D$1)</f>
        <v/>
      </c>
      <c r="P353" s="147"/>
      <c r="Q353" s="27" t="str">
        <f t="shared" si="19"/>
        <v/>
      </c>
      <c r="R353" s="173" t="str">
        <f t="shared" si="20"/>
        <v/>
      </c>
      <c r="S353" s="33" t="str">
        <f t="shared" si="21"/>
        <v/>
      </c>
      <c r="T353" s="147"/>
      <c r="U353" s="19" t="str">
        <f t="shared" si="22"/>
        <v/>
      </c>
      <c r="V353" s="184" t="str">
        <f t="shared" si="23"/>
        <v/>
      </c>
      <c r="W353" s="113"/>
      <c r="X353" s="191"/>
      <c r="Y353" s="30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</row>
    <row r="354" spans="1:75" ht="19">
      <c r="A354" s="14">
        <v>351</v>
      </c>
      <c r="B354" s="138"/>
      <c r="C354" s="109"/>
      <c r="D354" s="41"/>
      <c r="E354" s="110"/>
      <c r="F354" s="147"/>
      <c r="G354" s="154"/>
      <c r="H354" s="147"/>
      <c r="I354" s="130" t="str">
        <f t="shared" si="27"/>
        <v/>
      </c>
      <c r="J354" s="160" t="str">
        <f t="shared" si="28"/>
        <v/>
      </c>
      <c r="K354" s="160">
        <f t="shared" si="24"/>
        <v>0</v>
      </c>
      <c r="L354" s="162"/>
      <c r="M354" s="27" t="str">
        <f t="shared" si="17"/>
        <v/>
      </c>
      <c r="N354" s="173" t="str">
        <f t="shared" si="18"/>
        <v/>
      </c>
      <c r="O354" s="18" t="str">
        <f>IF(N354="","",N354/SUMMARY!$D$1)</f>
        <v/>
      </c>
      <c r="P354" s="147"/>
      <c r="Q354" s="27" t="str">
        <f t="shared" si="19"/>
        <v/>
      </c>
      <c r="R354" s="173" t="str">
        <f t="shared" si="20"/>
        <v/>
      </c>
      <c r="S354" s="33" t="str">
        <f t="shared" si="21"/>
        <v/>
      </c>
      <c r="T354" s="147"/>
      <c r="U354" s="19" t="str">
        <f t="shared" si="22"/>
        <v/>
      </c>
      <c r="V354" s="184" t="str">
        <f t="shared" si="23"/>
        <v/>
      </c>
      <c r="W354" s="113"/>
      <c r="X354" s="191"/>
      <c r="Y354" s="30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</row>
    <row r="355" spans="1:75" ht="19">
      <c r="A355" s="14">
        <v>352</v>
      </c>
      <c r="B355" s="138"/>
      <c r="C355" s="109"/>
      <c r="D355" s="41"/>
      <c r="E355" s="110"/>
      <c r="F355" s="147"/>
      <c r="G355" s="154"/>
      <c r="H355" s="147"/>
      <c r="I355" s="130" t="str">
        <f t="shared" si="27"/>
        <v/>
      </c>
      <c r="J355" s="160" t="str">
        <f t="shared" si="28"/>
        <v/>
      </c>
      <c r="K355" s="160">
        <f t="shared" si="24"/>
        <v>0</v>
      </c>
      <c r="L355" s="162"/>
      <c r="M355" s="27" t="str">
        <f t="shared" si="17"/>
        <v/>
      </c>
      <c r="N355" s="173" t="str">
        <f t="shared" si="18"/>
        <v/>
      </c>
      <c r="O355" s="18" t="str">
        <f>IF(N355="","",N355/SUMMARY!$D$1)</f>
        <v/>
      </c>
      <c r="P355" s="147"/>
      <c r="Q355" s="27" t="str">
        <f t="shared" si="19"/>
        <v/>
      </c>
      <c r="R355" s="173" t="str">
        <f t="shared" si="20"/>
        <v/>
      </c>
      <c r="S355" s="33" t="str">
        <f t="shared" si="21"/>
        <v/>
      </c>
      <c r="T355" s="147"/>
      <c r="U355" s="19" t="str">
        <f t="shared" si="22"/>
        <v/>
      </c>
      <c r="V355" s="184" t="str">
        <f t="shared" si="23"/>
        <v/>
      </c>
      <c r="W355" s="113"/>
      <c r="X355" s="191"/>
      <c r="Y355" s="30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</row>
    <row r="356" spans="1:75" ht="19">
      <c r="A356" s="14">
        <v>353</v>
      </c>
      <c r="B356" s="138"/>
      <c r="C356" s="109"/>
      <c r="D356" s="41"/>
      <c r="E356" s="110"/>
      <c r="F356" s="147"/>
      <c r="G356" s="154"/>
      <c r="H356" s="147"/>
      <c r="I356" s="130" t="str">
        <f t="shared" si="27"/>
        <v/>
      </c>
      <c r="J356" s="160" t="str">
        <f t="shared" si="28"/>
        <v/>
      </c>
      <c r="K356" s="160">
        <f t="shared" si="24"/>
        <v>0</v>
      </c>
      <c r="L356" s="162"/>
      <c r="M356" s="27" t="str">
        <f t="shared" si="17"/>
        <v/>
      </c>
      <c r="N356" s="173" t="str">
        <f t="shared" si="18"/>
        <v/>
      </c>
      <c r="O356" s="18" t="str">
        <f>IF(N356="","",N356/SUMMARY!$D$1)</f>
        <v/>
      </c>
      <c r="P356" s="147"/>
      <c r="Q356" s="27" t="str">
        <f t="shared" si="19"/>
        <v/>
      </c>
      <c r="R356" s="173" t="str">
        <f t="shared" si="20"/>
        <v/>
      </c>
      <c r="S356" s="33" t="str">
        <f t="shared" si="21"/>
        <v/>
      </c>
      <c r="T356" s="147"/>
      <c r="U356" s="19" t="str">
        <f t="shared" si="22"/>
        <v/>
      </c>
      <c r="V356" s="184" t="str">
        <f t="shared" si="23"/>
        <v/>
      </c>
      <c r="W356" s="113"/>
      <c r="X356" s="191"/>
      <c r="Y356" s="30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</row>
    <row r="357" spans="1:75" ht="19">
      <c r="A357" s="14">
        <v>354</v>
      </c>
      <c r="B357" s="138"/>
      <c r="C357" s="109"/>
      <c r="D357" s="41"/>
      <c r="E357" s="110"/>
      <c r="F357" s="147"/>
      <c r="G357" s="154"/>
      <c r="H357" s="147"/>
      <c r="I357" s="130" t="str">
        <f t="shared" si="27"/>
        <v/>
      </c>
      <c r="J357" s="160" t="str">
        <f t="shared" si="28"/>
        <v/>
      </c>
      <c r="K357" s="160">
        <f t="shared" si="24"/>
        <v>0</v>
      </c>
      <c r="L357" s="162"/>
      <c r="M357" s="27" t="str">
        <f t="shared" si="17"/>
        <v/>
      </c>
      <c r="N357" s="173" t="str">
        <f t="shared" si="18"/>
        <v/>
      </c>
      <c r="O357" s="18" t="str">
        <f>IF(N357="","",N357/SUMMARY!$D$1)</f>
        <v/>
      </c>
      <c r="P357" s="147"/>
      <c r="Q357" s="27" t="str">
        <f t="shared" si="19"/>
        <v/>
      </c>
      <c r="R357" s="173" t="str">
        <f t="shared" si="20"/>
        <v/>
      </c>
      <c r="S357" s="33" t="str">
        <f t="shared" si="21"/>
        <v/>
      </c>
      <c r="T357" s="147"/>
      <c r="U357" s="19" t="str">
        <f t="shared" si="22"/>
        <v/>
      </c>
      <c r="V357" s="184" t="str">
        <f t="shared" si="23"/>
        <v/>
      </c>
      <c r="W357" s="113"/>
      <c r="X357" s="191"/>
      <c r="Y357" s="30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</row>
    <row r="358" spans="1:75" ht="19">
      <c r="A358" s="14">
        <v>355</v>
      </c>
      <c r="B358" s="138"/>
      <c r="C358" s="109"/>
      <c r="D358" s="41"/>
      <c r="E358" s="110"/>
      <c r="F358" s="147"/>
      <c r="G358" s="154"/>
      <c r="H358" s="147"/>
      <c r="I358" s="130" t="str">
        <f t="shared" si="27"/>
        <v/>
      </c>
      <c r="J358" s="160" t="str">
        <f t="shared" si="28"/>
        <v/>
      </c>
      <c r="K358" s="160">
        <f t="shared" si="24"/>
        <v>0</v>
      </c>
      <c r="L358" s="162"/>
      <c r="M358" s="27" t="str">
        <f t="shared" si="17"/>
        <v/>
      </c>
      <c r="N358" s="173" t="str">
        <f t="shared" si="18"/>
        <v/>
      </c>
      <c r="O358" s="18" t="str">
        <f>IF(N358="","",N358/SUMMARY!$D$1)</f>
        <v/>
      </c>
      <c r="P358" s="147"/>
      <c r="Q358" s="27" t="str">
        <f t="shared" si="19"/>
        <v/>
      </c>
      <c r="R358" s="173" t="str">
        <f t="shared" si="20"/>
        <v/>
      </c>
      <c r="S358" s="33" t="str">
        <f t="shared" si="21"/>
        <v/>
      </c>
      <c r="T358" s="147"/>
      <c r="U358" s="19" t="str">
        <f t="shared" si="22"/>
        <v/>
      </c>
      <c r="V358" s="184" t="str">
        <f t="shared" si="23"/>
        <v/>
      </c>
      <c r="W358" s="113"/>
      <c r="X358" s="191"/>
      <c r="Y358" s="30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</row>
    <row r="359" spans="1:75" ht="19">
      <c r="A359" s="14">
        <v>356</v>
      </c>
      <c r="B359" s="138"/>
      <c r="C359" s="109"/>
      <c r="D359" s="41"/>
      <c r="E359" s="110"/>
      <c r="F359" s="147"/>
      <c r="G359" s="154"/>
      <c r="H359" s="147"/>
      <c r="I359" s="130" t="str">
        <f t="shared" si="27"/>
        <v/>
      </c>
      <c r="J359" s="160" t="str">
        <f t="shared" si="28"/>
        <v/>
      </c>
      <c r="K359" s="160">
        <f t="shared" si="24"/>
        <v>0</v>
      </c>
      <c r="L359" s="162"/>
      <c r="M359" s="27" t="str">
        <f t="shared" si="17"/>
        <v/>
      </c>
      <c r="N359" s="173" t="str">
        <f t="shared" si="18"/>
        <v/>
      </c>
      <c r="O359" s="18" t="str">
        <f>IF(N359="","",N359/SUMMARY!$D$1)</f>
        <v/>
      </c>
      <c r="P359" s="147"/>
      <c r="Q359" s="27" t="str">
        <f t="shared" si="19"/>
        <v/>
      </c>
      <c r="R359" s="173" t="str">
        <f t="shared" si="20"/>
        <v/>
      </c>
      <c r="S359" s="33" t="str">
        <f t="shared" si="21"/>
        <v/>
      </c>
      <c r="T359" s="147"/>
      <c r="U359" s="19" t="str">
        <f t="shared" si="22"/>
        <v/>
      </c>
      <c r="V359" s="184" t="str">
        <f t="shared" si="23"/>
        <v/>
      </c>
      <c r="W359" s="113"/>
      <c r="X359" s="191"/>
      <c r="Y359" s="30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</row>
    <row r="360" spans="1:75" ht="19">
      <c r="A360" s="14">
        <v>357</v>
      </c>
      <c r="B360" s="138"/>
      <c r="C360" s="109"/>
      <c r="D360" s="41"/>
      <c r="E360" s="110"/>
      <c r="F360" s="147"/>
      <c r="G360" s="154"/>
      <c r="H360" s="147"/>
      <c r="I360" s="130" t="str">
        <f t="shared" si="27"/>
        <v/>
      </c>
      <c r="J360" s="160" t="str">
        <f t="shared" si="28"/>
        <v/>
      </c>
      <c r="K360" s="160">
        <f t="shared" si="24"/>
        <v>0</v>
      </c>
      <c r="L360" s="162"/>
      <c r="M360" s="27" t="str">
        <f t="shared" si="17"/>
        <v/>
      </c>
      <c r="N360" s="173" t="str">
        <f t="shared" si="18"/>
        <v/>
      </c>
      <c r="O360" s="18" t="str">
        <f>IF(N360="","",N360/SUMMARY!$D$1)</f>
        <v/>
      </c>
      <c r="P360" s="147"/>
      <c r="Q360" s="27" t="str">
        <f t="shared" si="19"/>
        <v/>
      </c>
      <c r="R360" s="173" t="str">
        <f t="shared" si="20"/>
        <v/>
      </c>
      <c r="S360" s="33" t="str">
        <f t="shared" si="21"/>
        <v/>
      </c>
      <c r="T360" s="147"/>
      <c r="U360" s="19" t="str">
        <f t="shared" si="22"/>
        <v/>
      </c>
      <c r="V360" s="184" t="str">
        <f t="shared" si="23"/>
        <v/>
      </c>
      <c r="W360" s="113"/>
      <c r="X360" s="191"/>
      <c r="Y360" s="30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</row>
    <row r="361" spans="1:75" ht="19">
      <c r="A361" s="14">
        <v>358</v>
      </c>
      <c r="B361" s="138"/>
      <c r="C361" s="109"/>
      <c r="D361" s="41"/>
      <c r="E361" s="110"/>
      <c r="F361" s="147"/>
      <c r="G361" s="154"/>
      <c r="H361" s="147"/>
      <c r="I361" s="130" t="str">
        <f t="shared" si="27"/>
        <v/>
      </c>
      <c r="J361" s="160" t="str">
        <f t="shared" si="28"/>
        <v/>
      </c>
      <c r="K361" s="160">
        <f t="shared" si="24"/>
        <v>0</v>
      </c>
      <c r="L361" s="162"/>
      <c r="M361" s="27" t="str">
        <f t="shared" si="17"/>
        <v/>
      </c>
      <c r="N361" s="173" t="str">
        <f t="shared" si="18"/>
        <v/>
      </c>
      <c r="O361" s="18" t="str">
        <f>IF(N361="","",N361/SUMMARY!$D$1)</f>
        <v/>
      </c>
      <c r="P361" s="147"/>
      <c r="Q361" s="27" t="str">
        <f t="shared" si="19"/>
        <v/>
      </c>
      <c r="R361" s="173" t="str">
        <f t="shared" si="20"/>
        <v/>
      </c>
      <c r="S361" s="33" t="str">
        <f t="shared" si="21"/>
        <v/>
      </c>
      <c r="T361" s="147"/>
      <c r="U361" s="19" t="str">
        <f t="shared" si="22"/>
        <v/>
      </c>
      <c r="V361" s="184" t="str">
        <f t="shared" si="23"/>
        <v/>
      </c>
      <c r="W361" s="113"/>
      <c r="X361" s="191"/>
      <c r="Y361" s="30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</row>
    <row r="362" spans="1:75" ht="19">
      <c r="A362" s="14">
        <v>359</v>
      </c>
      <c r="B362" s="138"/>
      <c r="C362" s="109"/>
      <c r="D362" s="41"/>
      <c r="E362" s="110"/>
      <c r="F362" s="147"/>
      <c r="G362" s="154"/>
      <c r="H362" s="147"/>
      <c r="I362" s="130" t="str">
        <f t="shared" si="27"/>
        <v/>
      </c>
      <c r="J362" s="160" t="str">
        <f t="shared" si="28"/>
        <v/>
      </c>
      <c r="K362" s="160">
        <f t="shared" si="24"/>
        <v>0</v>
      </c>
      <c r="L362" s="162"/>
      <c r="M362" s="27" t="str">
        <f t="shared" si="17"/>
        <v/>
      </c>
      <c r="N362" s="173" t="str">
        <f t="shared" si="18"/>
        <v/>
      </c>
      <c r="O362" s="18" t="str">
        <f>IF(N362="","",N362/SUMMARY!$D$1)</f>
        <v/>
      </c>
      <c r="P362" s="147"/>
      <c r="Q362" s="27" t="str">
        <f t="shared" si="19"/>
        <v/>
      </c>
      <c r="R362" s="173" t="str">
        <f t="shared" si="20"/>
        <v/>
      </c>
      <c r="S362" s="33" t="str">
        <f t="shared" si="21"/>
        <v/>
      </c>
      <c r="T362" s="147"/>
      <c r="U362" s="19" t="str">
        <f t="shared" si="22"/>
        <v/>
      </c>
      <c r="V362" s="184" t="str">
        <f t="shared" si="23"/>
        <v/>
      </c>
      <c r="W362" s="113"/>
      <c r="X362" s="191"/>
      <c r="Y362" s="30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</row>
    <row r="363" spans="1:75" ht="19">
      <c r="A363" s="14">
        <v>360</v>
      </c>
      <c r="B363" s="138"/>
      <c r="C363" s="109"/>
      <c r="D363" s="41"/>
      <c r="E363" s="110"/>
      <c r="F363" s="147"/>
      <c r="G363" s="154"/>
      <c r="H363" s="147"/>
      <c r="I363" s="130" t="str">
        <f t="shared" si="27"/>
        <v/>
      </c>
      <c r="J363" s="160" t="str">
        <f t="shared" si="28"/>
        <v/>
      </c>
      <c r="K363" s="160">
        <f t="shared" si="24"/>
        <v>0</v>
      </c>
      <c r="L363" s="162"/>
      <c r="M363" s="27" t="str">
        <f t="shared" si="17"/>
        <v/>
      </c>
      <c r="N363" s="173" t="str">
        <f t="shared" si="18"/>
        <v/>
      </c>
      <c r="O363" s="18" t="str">
        <f>IF(N363="","",N363/SUMMARY!$D$1)</f>
        <v/>
      </c>
      <c r="P363" s="147"/>
      <c r="Q363" s="27" t="str">
        <f t="shared" si="19"/>
        <v/>
      </c>
      <c r="R363" s="173" t="str">
        <f t="shared" si="20"/>
        <v/>
      </c>
      <c r="S363" s="33" t="str">
        <f t="shared" si="21"/>
        <v/>
      </c>
      <c r="T363" s="147"/>
      <c r="U363" s="19" t="str">
        <f t="shared" si="22"/>
        <v/>
      </c>
      <c r="V363" s="184" t="str">
        <f t="shared" si="23"/>
        <v/>
      </c>
      <c r="W363" s="113"/>
      <c r="X363" s="191"/>
      <c r="Y363" s="30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</row>
    <row r="364" spans="1:75" ht="19">
      <c r="A364" s="14">
        <v>361</v>
      </c>
      <c r="B364" s="138"/>
      <c r="C364" s="109"/>
      <c r="D364" s="41"/>
      <c r="E364" s="110"/>
      <c r="F364" s="147"/>
      <c r="G364" s="154"/>
      <c r="H364" s="147"/>
      <c r="I364" s="130" t="str">
        <f t="shared" si="27"/>
        <v/>
      </c>
      <c r="J364" s="160" t="str">
        <f t="shared" si="28"/>
        <v/>
      </c>
      <c r="K364" s="160">
        <f t="shared" si="24"/>
        <v>0</v>
      </c>
      <c r="L364" s="162"/>
      <c r="M364" s="27" t="str">
        <f t="shared" si="17"/>
        <v/>
      </c>
      <c r="N364" s="173" t="str">
        <f t="shared" si="18"/>
        <v/>
      </c>
      <c r="O364" s="18" t="str">
        <f>IF(N364="","",N364/SUMMARY!$D$1)</f>
        <v/>
      </c>
      <c r="P364" s="147"/>
      <c r="Q364" s="27" t="str">
        <f t="shared" si="19"/>
        <v/>
      </c>
      <c r="R364" s="173" t="str">
        <f t="shared" si="20"/>
        <v/>
      </c>
      <c r="S364" s="33" t="str">
        <f t="shared" si="21"/>
        <v/>
      </c>
      <c r="T364" s="147"/>
      <c r="U364" s="19" t="str">
        <f t="shared" si="22"/>
        <v/>
      </c>
      <c r="V364" s="184" t="str">
        <f t="shared" si="23"/>
        <v/>
      </c>
      <c r="W364" s="113"/>
      <c r="X364" s="191"/>
      <c r="Y364" s="30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</row>
    <row r="365" spans="1:75" ht="19">
      <c r="A365" s="14">
        <v>362</v>
      </c>
      <c r="B365" s="138"/>
      <c r="C365" s="109"/>
      <c r="D365" s="41"/>
      <c r="E365" s="110"/>
      <c r="F365" s="147"/>
      <c r="G365" s="154"/>
      <c r="H365" s="147"/>
      <c r="I365" s="130" t="str">
        <f t="shared" si="27"/>
        <v/>
      </c>
      <c r="J365" s="160" t="str">
        <f t="shared" si="28"/>
        <v/>
      </c>
      <c r="K365" s="160">
        <f t="shared" si="24"/>
        <v>0</v>
      </c>
      <c r="L365" s="162"/>
      <c r="M365" s="27" t="str">
        <f t="shared" si="17"/>
        <v/>
      </c>
      <c r="N365" s="173" t="str">
        <f t="shared" si="18"/>
        <v/>
      </c>
      <c r="O365" s="18" t="str">
        <f>IF(N365="","",N365/SUMMARY!$D$1)</f>
        <v/>
      </c>
      <c r="P365" s="147"/>
      <c r="Q365" s="27" t="str">
        <f t="shared" si="19"/>
        <v/>
      </c>
      <c r="R365" s="173" t="str">
        <f t="shared" si="20"/>
        <v/>
      </c>
      <c r="S365" s="33" t="str">
        <f t="shared" si="21"/>
        <v/>
      </c>
      <c r="T365" s="147"/>
      <c r="U365" s="19" t="str">
        <f t="shared" si="22"/>
        <v/>
      </c>
      <c r="V365" s="184" t="str">
        <f t="shared" si="23"/>
        <v/>
      </c>
      <c r="W365" s="113"/>
      <c r="X365" s="191"/>
      <c r="Y365" s="30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</row>
    <row r="366" spans="1:75" ht="19">
      <c r="A366" s="14">
        <v>363</v>
      </c>
      <c r="B366" s="138"/>
      <c r="C366" s="109"/>
      <c r="D366" s="41"/>
      <c r="E366" s="110"/>
      <c r="F366" s="147"/>
      <c r="G366" s="154"/>
      <c r="H366" s="147"/>
      <c r="I366" s="130" t="str">
        <f t="shared" si="27"/>
        <v/>
      </c>
      <c r="J366" s="160" t="str">
        <f t="shared" si="28"/>
        <v/>
      </c>
      <c r="K366" s="160">
        <f t="shared" si="24"/>
        <v>0</v>
      </c>
      <c r="L366" s="162"/>
      <c r="M366" s="27" t="str">
        <f t="shared" si="17"/>
        <v/>
      </c>
      <c r="N366" s="173" t="str">
        <f t="shared" si="18"/>
        <v/>
      </c>
      <c r="O366" s="18" t="str">
        <f>IF(N366="","",N366/SUMMARY!$D$1)</f>
        <v/>
      </c>
      <c r="P366" s="147"/>
      <c r="Q366" s="27" t="str">
        <f t="shared" si="19"/>
        <v/>
      </c>
      <c r="R366" s="173" t="str">
        <f t="shared" si="20"/>
        <v/>
      </c>
      <c r="S366" s="33" t="str">
        <f t="shared" si="21"/>
        <v/>
      </c>
      <c r="T366" s="147"/>
      <c r="U366" s="19" t="str">
        <f t="shared" si="22"/>
        <v/>
      </c>
      <c r="V366" s="184" t="str">
        <f t="shared" si="23"/>
        <v/>
      </c>
      <c r="W366" s="113"/>
      <c r="X366" s="191"/>
      <c r="Y366" s="30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</row>
    <row r="367" spans="1:75" ht="19">
      <c r="A367" s="14">
        <v>364</v>
      </c>
      <c r="B367" s="138"/>
      <c r="C367" s="109"/>
      <c r="D367" s="41"/>
      <c r="E367" s="110"/>
      <c r="F367" s="147"/>
      <c r="G367" s="154"/>
      <c r="H367" s="147"/>
      <c r="I367" s="130" t="str">
        <f t="shared" si="27"/>
        <v/>
      </c>
      <c r="J367" s="160" t="str">
        <f t="shared" si="28"/>
        <v/>
      </c>
      <c r="K367" s="160">
        <f t="shared" si="24"/>
        <v>0</v>
      </c>
      <c r="L367" s="162"/>
      <c r="M367" s="27" t="str">
        <f t="shared" si="17"/>
        <v/>
      </c>
      <c r="N367" s="173" t="str">
        <f t="shared" si="18"/>
        <v/>
      </c>
      <c r="O367" s="18" t="str">
        <f>IF(N367="","",N367/SUMMARY!$D$1)</f>
        <v/>
      </c>
      <c r="P367" s="147"/>
      <c r="Q367" s="27" t="str">
        <f t="shared" si="19"/>
        <v/>
      </c>
      <c r="R367" s="173" t="str">
        <f t="shared" si="20"/>
        <v/>
      </c>
      <c r="S367" s="33" t="str">
        <f t="shared" si="21"/>
        <v/>
      </c>
      <c r="T367" s="147"/>
      <c r="U367" s="19" t="str">
        <f t="shared" si="22"/>
        <v/>
      </c>
      <c r="V367" s="184" t="str">
        <f t="shared" si="23"/>
        <v/>
      </c>
      <c r="W367" s="113"/>
      <c r="X367" s="191"/>
      <c r="Y367" s="30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</row>
    <row r="368" spans="1:75" ht="19">
      <c r="A368" s="14">
        <v>365</v>
      </c>
      <c r="B368" s="138"/>
      <c r="C368" s="109"/>
      <c r="D368" s="41"/>
      <c r="E368" s="110"/>
      <c r="F368" s="147"/>
      <c r="G368" s="154"/>
      <c r="H368" s="147"/>
      <c r="I368" s="130" t="str">
        <f t="shared" si="27"/>
        <v/>
      </c>
      <c r="J368" s="160" t="str">
        <f t="shared" si="28"/>
        <v/>
      </c>
      <c r="K368" s="160">
        <f t="shared" si="24"/>
        <v>0</v>
      </c>
      <c r="L368" s="162"/>
      <c r="M368" s="27" t="str">
        <f t="shared" si="17"/>
        <v/>
      </c>
      <c r="N368" s="173" t="str">
        <f t="shared" si="18"/>
        <v/>
      </c>
      <c r="O368" s="18" t="str">
        <f>IF(N368="","",N368/SUMMARY!$D$1)</f>
        <v/>
      </c>
      <c r="P368" s="147"/>
      <c r="Q368" s="27" t="str">
        <f t="shared" si="19"/>
        <v/>
      </c>
      <c r="R368" s="173" t="str">
        <f t="shared" si="20"/>
        <v/>
      </c>
      <c r="S368" s="33" t="str">
        <f t="shared" si="21"/>
        <v/>
      </c>
      <c r="T368" s="147"/>
      <c r="U368" s="19" t="str">
        <f t="shared" si="22"/>
        <v/>
      </c>
      <c r="V368" s="184" t="str">
        <f t="shared" si="23"/>
        <v/>
      </c>
      <c r="W368" s="113"/>
      <c r="X368" s="191"/>
      <c r="Y368" s="30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</row>
    <row r="369" spans="1:75" ht="19">
      <c r="A369" s="14">
        <v>366</v>
      </c>
      <c r="B369" s="138"/>
      <c r="C369" s="109"/>
      <c r="D369" s="41"/>
      <c r="E369" s="110"/>
      <c r="F369" s="147"/>
      <c r="G369" s="154"/>
      <c r="H369" s="147"/>
      <c r="I369" s="130" t="str">
        <f t="shared" si="27"/>
        <v/>
      </c>
      <c r="J369" s="160" t="str">
        <f t="shared" si="28"/>
        <v/>
      </c>
      <c r="K369" s="160">
        <f t="shared" si="24"/>
        <v>0</v>
      </c>
      <c r="L369" s="162"/>
      <c r="M369" s="27" t="str">
        <f t="shared" si="17"/>
        <v/>
      </c>
      <c r="N369" s="173" t="str">
        <f t="shared" si="18"/>
        <v/>
      </c>
      <c r="O369" s="18" t="str">
        <f>IF(N369="","",N369/SUMMARY!$D$1)</f>
        <v/>
      </c>
      <c r="P369" s="147"/>
      <c r="Q369" s="27" t="str">
        <f t="shared" si="19"/>
        <v/>
      </c>
      <c r="R369" s="173" t="str">
        <f t="shared" si="20"/>
        <v/>
      </c>
      <c r="S369" s="33" t="str">
        <f t="shared" si="21"/>
        <v/>
      </c>
      <c r="T369" s="147"/>
      <c r="U369" s="19" t="str">
        <f t="shared" si="22"/>
        <v/>
      </c>
      <c r="V369" s="184" t="str">
        <f t="shared" si="23"/>
        <v/>
      </c>
      <c r="W369" s="113"/>
      <c r="X369" s="191"/>
      <c r="Y369" s="30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</row>
    <row r="370" spans="1:75" ht="19">
      <c r="A370" s="14">
        <v>367</v>
      </c>
      <c r="B370" s="138"/>
      <c r="C370" s="109"/>
      <c r="D370" s="41"/>
      <c r="E370" s="110"/>
      <c r="F370" s="147"/>
      <c r="G370" s="154"/>
      <c r="H370" s="147"/>
      <c r="I370" s="130" t="str">
        <f t="shared" si="27"/>
        <v/>
      </c>
      <c r="J370" s="160" t="str">
        <f t="shared" si="28"/>
        <v/>
      </c>
      <c r="K370" s="160">
        <f t="shared" si="24"/>
        <v>0</v>
      </c>
      <c r="L370" s="162"/>
      <c r="M370" s="27" t="str">
        <f t="shared" si="17"/>
        <v/>
      </c>
      <c r="N370" s="173" t="str">
        <f t="shared" si="18"/>
        <v/>
      </c>
      <c r="O370" s="18" t="str">
        <f>IF(N370="","",N370/SUMMARY!$D$1)</f>
        <v/>
      </c>
      <c r="P370" s="147"/>
      <c r="Q370" s="27" t="str">
        <f t="shared" si="19"/>
        <v/>
      </c>
      <c r="R370" s="173" t="str">
        <f t="shared" si="20"/>
        <v/>
      </c>
      <c r="S370" s="33" t="str">
        <f t="shared" si="21"/>
        <v/>
      </c>
      <c r="T370" s="147"/>
      <c r="U370" s="19" t="str">
        <f t="shared" si="22"/>
        <v/>
      </c>
      <c r="V370" s="184" t="str">
        <f t="shared" si="23"/>
        <v/>
      </c>
      <c r="W370" s="113"/>
      <c r="X370" s="191"/>
      <c r="Y370" s="30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</row>
    <row r="371" spans="1:75" ht="19">
      <c r="A371" s="14">
        <v>368</v>
      </c>
      <c r="B371" s="138"/>
      <c r="C371" s="109"/>
      <c r="D371" s="41"/>
      <c r="E371" s="110"/>
      <c r="F371" s="147"/>
      <c r="G371" s="154"/>
      <c r="H371" s="147"/>
      <c r="I371" s="130" t="str">
        <f t="shared" si="27"/>
        <v/>
      </c>
      <c r="J371" s="160" t="str">
        <f t="shared" si="28"/>
        <v/>
      </c>
      <c r="K371" s="160">
        <f t="shared" si="24"/>
        <v>0</v>
      </c>
      <c r="L371" s="162"/>
      <c r="M371" s="27" t="str">
        <f t="shared" si="17"/>
        <v/>
      </c>
      <c r="N371" s="173" t="str">
        <f t="shared" si="18"/>
        <v/>
      </c>
      <c r="O371" s="18" t="str">
        <f>IF(N371="","",N371/SUMMARY!$D$1)</f>
        <v/>
      </c>
      <c r="P371" s="147"/>
      <c r="Q371" s="27" t="str">
        <f t="shared" si="19"/>
        <v/>
      </c>
      <c r="R371" s="173" t="str">
        <f t="shared" si="20"/>
        <v/>
      </c>
      <c r="S371" s="33" t="str">
        <f t="shared" si="21"/>
        <v/>
      </c>
      <c r="T371" s="147"/>
      <c r="U371" s="19" t="str">
        <f t="shared" si="22"/>
        <v/>
      </c>
      <c r="V371" s="184" t="str">
        <f t="shared" si="23"/>
        <v/>
      </c>
      <c r="W371" s="113"/>
      <c r="X371" s="191"/>
      <c r="Y371" s="30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</row>
    <row r="372" spans="1:75" ht="19">
      <c r="A372" s="14">
        <v>369</v>
      </c>
      <c r="B372" s="138"/>
      <c r="C372" s="109"/>
      <c r="D372" s="41"/>
      <c r="E372" s="110"/>
      <c r="F372" s="147"/>
      <c r="G372" s="154"/>
      <c r="H372" s="147"/>
      <c r="I372" s="130" t="str">
        <f t="shared" si="27"/>
        <v/>
      </c>
      <c r="J372" s="160" t="str">
        <f t="shared" si="28"/>
        <v/>
      </c>
      <c r="K372" s="160">
        <f t="shared" si="24"/>
        <v>0</v>
      </c>
      <c r="L372" s="162"/>
      <c r="M372" s="27" t="str">
        <f t="shared" si="17"/>
        <v/>
      </c>
      <c r="N372" s="173" t="str">
        <f t="shared" si="18"/>
        <v/>
      </c>
      <c r="O372" s="18" t="str">
        <f>IF(N372="","",N372/SUMMARY!$D$1)</f>
        <v/>
      </c>
      <c r="P372" s="147"/>
      <c r="Q372" s="27" t="str">
        <f t="shared" si="19"/>
        <v/>
      </c>
      <c r="R372" s="173" t="str">
        <f t="shared" si="20"/>
        <v/>
      </c>
      <c r="S372" s="33" t="str">
        <f t="shared" si="21"/>
        <v/>
      </c>
      <c r="T372" s="147"/>
      <c r="U372" s="19" t="str">
        <f t="shared" si="22"/>
        <v/>
      </c>
      <c r="V372" s="184" t="str">
        <f t="shared" si="23"/>
        <v/>
      </c>
      <c r="W372" s="113"/>
      <c r="X372" s="191"/>
      <c r="Y372" s="30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</row>
    <row r="373" spans="1:75" ht="19">
      <c r="A373" s="14">
        <v>370</v>
      </c>
      <c r="B373" s="138"/>
      <c r="C373" s="109"/>
      <c r="D373" s="41"/>
      <c r="E373" s="110"/>
      <c r="F373" s="147"/>
      <c r="G373" s="154"/>
      <c r="H373" s="147"/>
      <c r="I373" s="130" t="str">
        <f t="shared" si="27"/>
        <v/>
      </c>
      <c r="J373" s="160" t="str">
        <f t="shared" si="28"/>
        <v/>
      </c>
      <c r="K373" s="160">
        <f t="shared" si="24"/>
        <v>0</v>
      </c>
      <c r="L373" s="162"/>
      <c r="M373" s="27" t="str">
        <f t="shared" si="17"/>
        <v/>
      </c>
      <c r="N373" s="173" t="str">
        <f t="shared" si="18"/>
        <v/>
      </c>
      <c r="O373" s="18" t="str">
        <f>IF(N373="","",N373/SUMMARY!$D$1)</f>
        <v/>
      </c>
      <c r="P373" s="147"/>
      <c r="Q373" s="27" t="str">
        <f t="shared" si="19"/>
        <v/>
      </c>
      <c r="R373" s="173" t="str">
        <f t="shared" si="20"/>
        <v/>
      </c>
      <c r="S373" s="33" t="str">
        <f t="shared" si="21"/>
        <v/>
      </c>
      <c r="T373" s="147"/>
      <c r="U373" s="19" t="str">
        <f t="shared" si="22"/>
        <v/>
      </c>
      <c r="V373" s="184" t="str">
        <f t="shared" si="23"/>
        <v/>
      </c>
      <c r="W373" s="113"/>
      <c r="X373" s="191"/>
      <c r="Y373" s="30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</row>
    <row r="374" spans="1:75" ht="19">
      <c r="A374" s="14">
        <v>371</v>
      </c>
      <c r="B374" s="138"/>
      <c r="C374" s="109"/>
      <c r="D374" s="41"/>
      <c r="E374" s="110"/>
      <c r="F374" s="147"/>
      <c r="G374" s="154"/>
      <c r="H374" s="147"/>
      <c r="I374" s="130" t="str">
        <f t="shared" si="27"/>
        <v/>
      </c>
      <c r="J374" s="160" t="str">
        <f t="shared" si="28"/>
        <v/>
      </c>
      <c r="K374" s="160">
        <f t="shared" si="24"/>
        <v>0</v>
      </c>
      <c r="L374" s="162"/>
      <c r="M374" s="27" t="str">
        <f t="shared" si="17"/>
        <v/>
      </c>
      <c r="N374" s="173" t="str">
        <f t="shared" si="18"/>
        <v/>
      </c>
      <c r="O374" s="18" t="str">
        <f>IF(N374="","",N374/SUMMARY!$D$1)</f>
        <v/>
      </c>
      <c r="P374" s="147"/>
      <c r="Q374" s="27" t="str">
        <f t="shared" si="19"/>
        <v/>
      </c>
      <c r="R374" s="173" t="str">
        <f t="shared" si="20"/>
        <v/>
      </c>
      <c r="S374" s="33" t="str">
        <f t="shared" si="21"/>
        <v/>
      </c>
      <c r="T374" s="147"/>
      <c r="U374" s="19" t="str">
        <f t="shared" si="22"/>
        <v/>
      </c>
      <c r="V374" s="184" t="str">
        <f t="shared" si="23"/>
        <v/>
      </c>
      <c r="W374" s="113"/>
      <c r="X374" s="191"/>
      <c r="Y374" s="30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</row>
    <row r="375" spans="1:75" ht="19">
      <c r="A375" s="14">
        <v>372</v>
      </c>
      <c r="B375" s="138"/>
      <c r="C375" s="109"/>
      <c r="D375" s="41"/>
      <c r="E375" s="110"/>
      <c r="F375" s="147"/>
      <c r="G375" s="154"/>
      <c r="H375" s="147"/>
      <c r="I375" s="130" t="str">
        <f t="shared" si="27"/>
        <v/>
      </c>
      <c r="J375" s="160" t="str">
        <f t="shared" si="28"/>
        <v/>
      </c>
      <c r="K375" s="160">
        <f t="shared" si="24"/>
        <v>0</v>
      </c>
      <c r="L375" s="162"/>
      <c r="M375" s="27" t="str">
        <f t="shared" si="17"/>
        <v/>
      </c>
      <c r="N375" s="173" t="str">
        <f t="shared" si="18"/>
        <v/>
      </c>
      <c r="O375" s="18" t="str">
        <f>IF(N375="","",N375/SUMMARY!$D$1)</f>
        <v/>
      </c>
      <c r="P375" s="147"/>
      <c r="Q375" s="27" t="str">
        <f t="shared" si="19"/>
        <v/>
      </c>
      <c r="R375" s="173" t="str">
        <f t="shared" si="20"/>
        <v/>
      </c>
      <c r="S375" s="33" t="str">
        <f t="shared" si="21"/>
        <v/>
      </c>
      <c r="T375" s="147"/>
      <c r="U375" s="19" t="str">
        <f t="shared" si="22"/>
        <v/>
      </c>
      <c r="V375" s="184" t="str">
        <f t="shared" si="23"/>
        <v/>
      </c>
      <c r="W375" s="113"/>
      <c r="X375" s="191"/>
      <c r="Y375" s="30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</row>
    <row r="376" spans="1:75" ht="19">
      <c r="A376" s="14">
        <v>373</v>
      </c>
      <c r="B376" s="138"/>
      <c r="C376" s="109"/>
      <c r="D376" s="41"/>
      <c r="E376" s="110"/>
      <c r="F376" s="147"/>
      <c r="G376" s="154"/>
      <c r="H376" s="147"/>
      <c r="I376" s="130" t="str">
        <f t="shared" si="27"/>
        <v/>
      </c>
      <c r="J376" s="160" t="str">
        <f t="shared" si="28"/>
        <v/>
      </c>
      <c r="K376" s="160">
        <f t="shared" si="24"/>
        <v>0</v>
      </c>
      <c r="L376" s="162"/>
      <c r="M376" s="27" t="str">
        <f t="shared" si="17"/>
        <v/>
      </c>
      <c r="N376" s="173" t="str">
        <f t="shared" si="18"/>
        <v/>
      </c>
      <c r="O376" s="18" t="str">
        <f>IF(N376="","",N376/SUMMARY!$D$1)</f>
        <v/>
      </c>
      <c r="P376" s="147"/>
      <c r="Q376" s="27" t="str">
        <f t="shared" si="19"/>
        <v/>
      </c>
      <c r="R376" s="173" t="str">
        <f t="shared" si="20"/>
        <v/>
      </c>
      <c r="S376" s="33" t="str">
        <f t="shared" si="21"/>
        <v/>
      </c>
      <c r="T376" s="147"/>
      <c r="U376" s="19" t="str">
        <f t="shared" si="22"/>
        <v/>
      </c>
      <c r="V376" s="184" t="str">
        <f t="shared" si="23"/>
        <v/>
      </c>
      <c r="W376" s="113"/>
      <c r="X376" s="191"/>
      <c r="Y376" s="30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</row>
    <row r="377" spans="1:75" ht="19">
      <c r="A377" s="14">
        <v>374</v>
      </c>
      <c r="B377" s="138"/>
      <c r="C377" s="109"/>
      <c r="D377" s="41"/>
      <c r="E377" s="110"/>
      <c r="F377" s="147"/>
      <c r="G377" s="154"/>
      <c r="H377" s="147"/>
      <c r="I377" s="130" t="str">
        <f t="shared" si="27"/>
        <v/>
      </c>
      <c r="J377" s="160" t="str">
        <f t="shared" si="28"/>
        <v/>
      </c>
      <c r="K377" s="160">
        <f t="shared" si="24"/>
        <v>0</v>
      </c>
      <c r="L377" s="162"/>
      <c r="M377" s="27" t="str">
        <f t="shared" si="17"/>
        <v/>
      </c>
      <c r="N377" s="173" t="str">
        <f t="shared" si="18"/>
        <v/>
      </c>
      <c r="O377" s="18" t="str">
        <f>IF(N377="","",N377/SUMMARY!$D$1)</f>
        <v/>
      </c>
      <c r="P377" s="147"/>
      <c r="Q377" s="27" t="str">
        <f t="shared" si="19"/>
        <v/>
      </c>
      <c r="R377" s="173" t="str">
        <f t="shared" si="20"/>
        <v/>
      </c>
      <c r="S377" s="33" t="str">
        <f t="shared" si="21"/>
        <v/>
      </c>
      <c r="T377" s="147"/>
      <c r="U377" s="19" t="str">
        <f t="shared" si="22"/>
        <v/>
      </c>
      <c r="V377" s="184" t="str">
        <f t="shared" si="23"/>
        <v/>
      </c>
      <c r="W377" s="113"/>
      <c r="X377" s="191"/>
      <c r="Y377" s="30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</row>
    <row r="378" spans="1:75" ht="19">
      <c r="A378" s="14">
        <v>375</v>
      </c>
      <c r="B378" s="138"/>
      <c r="C378" s="109"/>
      <c r="D378" s="41"/>
      <c r="E378" s="110"/>
      <c r="F378" s="147"/>
      <c r="G378" s="154"/>
      <c r="H378" s="147"/>
      <c r="I378" s="130" t="str">
        <f t="shared" si="27"/>
        <v/>
      </c>
      <c r="J378" s="160" t="str">
        <f t="shared" si="28"/>
        <v/>
      </c>
      <c r="K378" s="160">
        <f t="shared" si="24"/>
        <v>0</v>
      </c>
      <c r="L378" s="162"/>
      <c r="M378" s="27" t="str">
        <f t="shared" si="17"/>
        <v/>
      </c>
      <c r="N378" s="173" t="str">
        <f t="shared" si="18"/>
        <v/>
      </c>
      <c r="O378" s="18" t="str">
        <f>IF(N378="","",N378/SUMMARY!$D$1)</f>
        <v/>
      </c>
      <c r="P378" s="147"/>
      <c r="Q378" s="27" t="str">
        <f t="shared" si="19"/>
        <v/>
      </c>
      <c r="R378" s="173" t="str">
        <f t="shared" si="20"/>
        <v/>
      </c>
      <c r="S378" s="33" t="str">
        <f t="shared" si="21"/>
        <v/>
      </c>
      <c r="T378" s="147"/>
      <c r="U378" s="19" t="str">
        <f t="shared" si="22"/>
        <v/>
      </c>
      <c r="V378" s="184" t="str">
        <f t="shared" si="23"/>
        <v/>
      </c>
      <c r="W378" s="113"/>
      <c r="X378" s="191"/>
      <c r="Y378" s="30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</row>
    <row r="379" spans="1:75" ht="19">
      <c r="A379" s="14">
        <v>376</v>
      </c>
      <c r="B379" s="138"/>
      <c r="C379" s="109"/>
      <c r="D379" s="41"/>
      <c r="E379" s="110"/>
      <c r="F379" s="147"/>
      <c r="G379" s="154"/>
      <c r="H379" s="147"/>
      <c r="I379" s="130" t="str">
        <f t="shared" si="27"/>
        <v/>
      </c>
      <c r="J379" s="160" t="str">
        <f t="shared" si="28"/>
        <v/>
      </c>
      <c r="K379" s="160">
        <f t="shared" si="24"/>
        <v>0</v>
      </c>
      <c r="L379" s="162"/>
      <c r="M379" s="27" t="str">
        <f t="shared" si="17"/>
        <v/>
      </c>
      <c r="N379" s="173" t="str">
        <f t="shared" si="18"/>
        <v/>
      </c>
      <c r="O379" s="18" t="str">
        <f>IF(N379="","",N379/SUMMARY!$D$1)</f>
        <v/>
      </c>
      <c r="P379" s="147"/>
      <c r="Q379" s="27" t="str">
        <f t="shared" si="19"/>
        <v/>
      </c>
      <c r="R379" s="173" t="str">
        <f t="shared" si="20"/>
        <v/>
      </c>
      <c r="S379" s="33" t="str">
        <f t="shared" si="21"/>
        <v/>
      </c>
      <c r="T379" s="147"/>
      <c r="U379" s="19" t="str">
        <f t="shared" si="22"/>
        <v/>
      </c>
      <c r="V379" s="184" t="str">
        <f t="shared" si="23"/>
        <v/>
      </c>
      <c r="W379" s="113"/>
      <c r="X379" s="191"/>
      <c r="Y379" s="30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</row>
    <row r="380" spans="1:75" ht="19">
      <c r="A380" s="14">
        <v>377</v>
      </c>
      <c r="B380" s="138"/>
      <c r="C380" s="109"/>
      <c r="D380" s="41"/>
      <c r="E380" s="110"/>
      <c r="F380" s="147"/>
      <c r="G380" s="154"/>
      <c r="H380" s="147"/>
      <c r="I380" s="130" t="str">
        <f t="shared" si="27"/>
        <v/>
      </c>
      <c r="J380" s="160" t="str">
        <f t="shared" si="28"/>
        <v/>
      </c>
      <c r="K380" s="160">
        <f t="shared" si="24"/>
        <v>0</v>
      </c>
      <c r="L380" s="162"/>
      <c r="M380" s="27" t="str">
        <f t="shared" si="17"/>
        <v/>
      </c>
      <c r="N380" s="173" t="str">
        <f t="shared" si="18"/>
        <v/>
      </c>
      <c r="O380" s="18" t="str">
        <f>IF(N380="","",N380/SUMMARY!$D$1)</f>
        <v/>
      </c>
      <c r="P380" s="147"/>
      <c r="Q380" s="27" t="str">
        <f t="shared" si="19"/>
        <v/>
      </c>
      <c r="R380" s="173" t="str">
        <f t="shared" si="20"/>
        <v/>
      </c>
      <c r="S380" s="33" t="str">
        <f t="shared" si="21"/>
        <v/>
      </c>
      <c r="T380" s="147"/>
      <c r="U380" s="19" t="str">
        <f t="shared" si="22"/>
        <v/>
      </c>
      <c r="V380" s="184" t="str">
        <f t="shared" si="23"/>
        <v/>
      </c>
      <c r="W380" s="113"/>
      <c r="X380" s="191"/>
      <c r="Y380" s="30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</row>
    <row r="381" spans="1:75" ht="19">
      <c r="A381" s="14">
        <v>378</v>
      </c>
      <c r="B381" s="138"/>
      <c r="C381" s="109"/>
      <c r="D381" s="41"/>
      <c r="E381" s="110"/>
      <c r="F381" s="147"/>
      <c r="G381" s="154"/>
      <c r="H381" s="147"/>
      <c r="I381" s="130" t="str">
        <f t="shared" si="27"/>
        <v/>
      </c>
      <c r="J381" s="160" t="str">
        <f t="shared" si="28"/>
        <v/>
      </c>
      <c r="K381" s="160">
        <f t="shared" si="24"/>
        <v>0</v>
      </c>
      <c r="L381" s="162"/>
      <c r="M381" s="27" t="str">
        <f t="shared" si="17"/>
        <v/>
      </c>
      <c r="N381" s="173" t="str">
        <f t="shared" si="18"/>
        <v/>
      </c>
      <c r="O381" s="18" t="str">
        <f>IF(N381="","",N381/SUMMARY!$D$1)</f>
        <v/>
      </c>
      <c r="P381" s="147"/>
      <c r="Q381" s="27" t="str">
        <f t="shared" si="19"/>
        <v/>
      </c>
      <c r="R381" s="173" t="str">
        <f t="shared" si="20"/>
        <v/>
      </c>
      <c r="S381" s="33" t="str">
        <f t="shared" si="21"/>
        <v/>
      </c>
      <c r="T381" s="147"/>
      <c r="U381" s="19" t="str">
        <f t="shared" si="22"/>
        <v/>
      </c>
      <c r="V381" s="184" t="str">
        <f t="shared" si="23"/>
        <v/>
      </c>
      <c r="W381" s="113"/>
      <c r="X381" s="191"/>
      <c r="Y381" s="30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</row>
    <row r="382" spans="1:75" ht="19">
      <c r="A382" s="14">
        <v>379</v>
      </c>
      <c r="B382" s="138"/>
      <c r="C382" s="109"/>
      <c r="D382" s="41"/>
      <c r="E382" s="110"/>
      <c r="F382" s="147"/>
      <c r="G382" s="154"/>
      <c r="H382" s="147"/>
      <c r="I382" s="130" t="str">
        <f t="shared" si="27"/>
        <v/>
      </c>
      <c r="J382" s="160" t="str">
        <f t="shared" si="28"/>
        <v/>
      </c>
      <c r="K382" s="160">
        <f t="shared" si="24"/>
        <v>0</v>
      </c>
      <c r="L382" s="162"/>
      <c r="M382" s="27" t="str">
        <f t="shared" si="17"/>
        <v/>
      </c>
      <c r="N382" s="173" t="str">
        <f t="shared" si="18"/>
        <v/>
      </c>
      <c r="O382" s="18" t="str">
        <f>IF(N382="","",N382/SUMMARY!$D$1)</f>
        <v/>
      </c>
      <c r="P382" s="147"/>
      <c r="Q382" s="27" t="str">
        <f t="shared" si="19"/>
        <v/>
      </c>
      <c r="R382" s="173" t="str">
        <f t="shared" si="20"/>
        <v/>
      </c>
      <c r="S382" s="33" t="str">
        <f t="shared" si="21"/>
        <v/>
      </c>
      <c r="T382" s="147"/>
      <c r="U382" s="19" t="str">
        <f t="shared" si="22"/>
        <v/>
      </c>
      <c r="V382" s="184" t="str">
        <f t="shared" si="23"/>
        <v/>
      </c>
      <c r="W382" s="113"/>
      <c r="X382" s="191"/>
      <c r="Y382" s="30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</row>
    <row r="383" spans="1:75" ht="19">
      <c r="A383" s="14">
        <v>380</v>
      </c>
      <c r="B383" s="138"/>
      <c r="C383" s="109"/>
      <c r="D383" s="41"/>
      <c r="E383" s="110"/>
      <c r="F383" s="147"/>
      <c r="G383" s="154"/>
      <c r="H383" s="147"/>
      <c r="I383" s="130" t="str">
        <f t="shared" si="27"/>
        <v/>
      </c>
      <c r="J383" s="160" t="str">
        <f t="shared" si="28"/>
        <v/>
      </c>
      <c r="K383" s="160">
        <f t="shared" si="24"/>
        <v>0</v>
      </c>
      <c r="L383" s="162"/>
      <c r="M383" s="27" t="str">
        <f t="shared" si="17"/>
        <v/>
      </c>
      <c r="N383" s="173" t="str">
        <f t="shared" si="18"/>
        <v/>
      </c>
      <c r="O383" s="18" t="str">
        <f>IF(N383="","",N383/SUMMARY!$D$1)</f>
        <v/>
      </c>
      <c r="P383" s="147"/>
      <c r="Q383" s="27" t="str">
        <f t="shared" si="19"/>
        <v/>
      </c>
      <c r="R383" s="173" t="str">
        <f t="shared" si="20"/>
        <v/>
      </c>
      <c r="S383" s="33" t="str">
        <f t="shared" si="21"/>
        <v/>
      </c>
      <c r="T383" s="147"/>
      <c r="U383" s="19" t="str">
        <f t="shared" si="22"/>
        <v/>
      </c>
      <c r="V383" s="184" t="str">
        <f t="shared" si="23"/>
        <v/>
      </c>
      <c r="W383" s="113"/>
      <c r="X383" s="191"/>
      <c r="Y383" s="30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</row>
    <row r="384" spans="1:75" ht="19">
      <c r="A384" s="14">
        <v>381</v>
      </c>
      <c r="B384" s="138"/>
      <c r="C384" s="109"/>
      <c r="D384" s="41"/>
      <c r="E384" s="110"/>
      <c r="F384" s="147"/>
      <c r="G384" s="154"/>
      <c r="H384" s="147"/>
      <c r="I384" s="130" t="str">
        <f t="shared" si="27"/>
        <v/>
      </c>
      <c r="J384" s="160" t="str">
        <f t="shared" si="28"/>
        <v/>
      </c>
      <c r="K384" s="160">
        <f t="shared" si="24"/>
        <v>0</v>
      </c>
      <c r="L384" s="162"/>
      <c r="M384" s="27" t="str">
        <f t="shared" si="17"/>
        <v/>
      </c>
      <c r="N384" s="173" t="str">
        <f t="shared" si="18"/>
        <v/>
      </c>
      <c r="O384" s="18" t="str">
        <f>IF(N384="","",N384/SUMMARY!$D$1)</f>
        <v/>
      </c>
      <c r="P384" s="147"/>
      <c r="Q384" s="27" t="str">
        <f t="shared" si="19"/>
        <v/>
      </c>
      <c r="R384" s="173" t="str">
        <f t="shared" si="20"/>
        <v/>
      </c>
      <c r="S384" s="33" t="str">
        <f t="shared" si="21"/>
        <v/>
      </c>
      <c r="T384" s="147"/>
      <c r="U384" s="19" t="str">
        <f t="shared" si="22"/>
        <v/>
      </c>
      <c r="V384" s="184" t="str">
        <f t="shared" si="23"/>
        <v/>
      </c>
      <c r="W384" s="113"/>
      <c r="X384" s="191"/>
      <c r="Y384" s="30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</row>
    <row r="385" spans="1:75" ht="19">
      <c r="A385" s="14">
        <v>382</v>
      </c>
      <c r="B385" s="138"/>
      <c r="C385" s="109"/>
      <c r="D385" s="41"/>
      <c r="E385" s="110"/>
      <c r="F385" s="147"/>
      <c r="G385" s="154"/>
      <c r="H385" s="147"/>
      <c r="I385" s="130" t="str">
        <f t="shared" si="27"/>
        <v/>
      </c>
      <c r="J385" s="160" t="str">
        <f t="shared" si="28"/>
        <v/>
      </c>
      <c r="K385" s="160">
        <f t="shared" si="24"/>
        <v>0</v>
      </c>
      <c r="L385" s="162"/>
      <c r="M385" s="27" t="str">
        <f t="shared" si="17"/>
        <v/>
      </c>
      <c r="N385" s="173" t="str">
        <f t="shared" si="18"/>
        <v/>
      </c>
      <c r="O385" s="18" t="str">
        <f>IF(N385="","",N385/SUMMARY!$D$1)</f>
        <v/>
      </c>
      <c r="P385" s="147"/>
      <c r="Q385" s="27" t="str">
        <f t="shared" si="19"/>
        <v/>
      </c>
      <c r="R385" s="173" t="str">
        <f t="shared" si="20"/>
        <v/>
      </c>
      <c r="S385" s="33" t="str">
        <f t="shared" si="21"/>
        <v/>
      </c>
      <c r="T385" s="147"/>
      <c r="U385" s="19" t="str">
        <f t="shared" si="22"/>
        <v/>
      </c>
      <c r="V385" s="184" t="str">
        <f t="shared" si="23"/>
        <v/>
      </c>
      <c r="W385" s="113"/>
      <c r="X385" s="191"/>
      <c r="Y385" s="30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</row>
    <row r="386" spans="1:75" ht="19">
      <c r="A386" s="14">
        <v>383</v>
      </c>
      <c r="B386" s="138"/>
      <c r="C386" s="109"/>
      <c r="D386" s="41"/>
      <c r="E386" s="110"/>
      <c r="F386" s="147"/>
      <c r="G386" s="154"/>
      <c r="H386" s="147"/>
      <c r="I386" s="130" t="str">
        <f t="shared" si="27"/>
        <v/>
      </c>
      <c r="J386" s="160" t="str">
        <f t="shared" si="28"/>
        <v/>
      </c>
      <c r="K386" s="160">
        <f t="shared" si="24"/>
        <v>0</v>
      </c>
      <c r="L386" s="162"/>
      <c r="M386" s="27" t="str">
        <f t="shared" si="17"/>
        <v/>
      </c>
      <c r="N386" s="173" t="str">
        <f t="shared" si="18"/>
        <v/>
      </c>
      <c r="O386" s="18" t="str">
        <f>IF(N386="","",N386/SUMMARY!$D$1)</f>
        <v/>
      </c>
      <c r="P386" s="147"/>
      <c r="Q386" s="27" t="str">
        <f t="shared" si="19"/>
        <v/>
      </c>
      <c r="R386" s="173" t="str">
        <f t="shared" si="20"/>
        <v/>
      </c>
      <c r="S386" s="33" t="str">
        <f t="shared" si="21"/>
        <v/>
      </c>
      <c r="T386" s="147"/>
      <c r="U386" s="19" t="str">
        <f t="shared" si="22"/>
        <v/>
      </c>
      <c r="V386" s="184" t="str">
        <f t="shared" si="23"/>
        <v/>
      </c>
      <c r="W386" s="113"/>
      <c r="X386" s="191"/>
      <c r="Y386" s="30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</row>
    <row r="387" spans="1:75" ht="19">
      <c r="A387" s="14">
        <v>384</v>
      </c>
      <c r="B387" s="138"/>
      <c r="C387" s="109"/>
      <c r="D387" s="41"/>
      <c r="E387" s="110"/>
      <c r="F387" s="147"/>
      <c r="G387" s="154"/>
      <c r="H387" s="147"/>
      <c r="I387" s="130" t="str">
        <f t="shared" si="27"/>
        <v/>
      </c>
      <c r="J387" s="160" t="str">
        <f t="shared" si="28"/>
        <v/>
      </c>
      <c r="K387" s="160">
        <f t="shared" si="24"/>
        <v>0</v>
      </c>
      <c r="L387" s="162"/>
      <c r="M387" s="27" t="str">
        <f t="shared" si="17"/>
        <v/>
      </c>
      <c r="N387" s="173" t="str">
        <f t="shared" si="18"/>
        <v/>
      </c>
      <c r="O387" s="18" t="str">
        <f>IF(N387="","",N387/SUMMARY!$D$1)</f>
        <v/>
      </c>
      <c r="P387" s="147"/>
      <c r="Q387" s="27" t="str">
        <f t="shared" si="19"/>
        <v/>
      </c>
      <c r="R387" s="173" t="str">
        <f t="shared" si="20"/>
        <v/>
      </c>
      <c r="S387" s="33" t="str">
        <f t="shared" si="21"/>
        <v/>
      </c>
      <c r="T387" s="147"/>
      <c r="U387" s="19" t="str">
        <f t="shared" si="22"/>
        <v/>
      </c>
      <c r="V387" s="184" t="str">
        <f t="shared" si="23"/>
        <v/>
      </c>
      <c r="W387" s="113"/>
      <c r="X387" s="191"/>
      <c r="Y387" s="30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</row>
    <row r="388" spans="1:75" ht="19">
      <c r="A388" s="14">
        <v>385</v>
      </c>
      <c r="B388" s="138"/>
      <c r="C388" s="109"/>
      <c r="D388" s="41"/>
      <c r="E388" s="110"/>
      <c r="F388" s="147"/>
      <c r="G388" s="154"/>
      <c r="H388" s="147"/>
      <c r="I388" s="130" t="str">
        <f t="shared" si="27"/>
        <v/>
      </c>
      <c r="J388" s="160" t="str">
        <f t="shared" si="28"/>
        <v/>
      </c>
      <c r="K388" s="160">
        <f t="shared" si="24"/>
        <v>0</v>
      </c>
      <c r="L388" s="162"/>
      <c r="M388" s="27" t="str">
        <f t="shared" si="17"/>
        <v/>
      </c>
      <c r="N388" s="173" t="str">
        <f t="shared" si="18"/>
        <v/>
      </c>
      <c r="O388" s="18" t="str">
        <f>IF(N388="","",N388/SUMMARY!$D$1)</f>
        <v/>
      </c>
      <c r="P388" s="147"/>
      <c r="Q388" s="27" t="str">
        <f t="shared" si="19"/>
        <v/>
      </c>
      <c r="R388" s="173" t="str">
        <f t="shared" si="20"/>
        <v/>
      </c>
      <c r="S388" s="33" t="str">
        <f t="shared" si="21"/>
        <v/>
      </c>
      <c r="T388" s="147"/>
      <c r="U388" s="19" t="str">
        <f t="shared" si="22"/>
        <v/>
      </c>
      <c r="V388" s="184" t="str">
        <f t="shared" si="23"/>
        <v/>
      </c>
      <c r="W388" s="113"/>
      <c r="X388" s="191"/>
      <c r="Y388" s="30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</row>
    <row r="389" spans="1:75" ht="19">
      <c r="A389" s="14">
        <v>386</v>
      </c>
      <c r="B389" s="138"/>
      <c r="C389" s="109"/>
      <c r="D389" s="41"/>
      <c r="E389" s="110"/>
      <c r="F389" s="147"/>
      <c r="G389" s="154"/>
      <c r="H389" s="147"/>
      <c r="I389" s="130" t="str">
        <f t="shared" ref="I389:I452" si="29">IF(H389="","",IF(E389="SELL","-",(J389)/H389))</f>
        <v/>
      </c>
      <c r="J389" s="160" t="str">
        <f t="shared" si="28"/>
        <v/>
      </c>
      <c r="K389" s="160">
        <f t="shared" si="24"/>
        <v>0</v>
      </c>
      <c r="L389" s="162"/>
      <c r="M389" s="27" t="str">
        <f t="shared" si="17"/>
        <v/>
      </c>
      <c r="N389" s="173" t="str">
        <f t="shared" si="18"/>
        <v/>
      </c>
      <c r="O389" s="18" t="str">
        <f>IF(N389="","",N389/SUMMARY!$D$1)</f>
        <v/>
      </c>
      <c r="P389" s="147"/>
      <c r="Q389" s="27" t="str">
        <f t="shared" si="19"/>
        <v/>
      </c>
      <c r="R389" s="173" t="str">
        <f t="shared" si="20"/>
        <v/>
      </c>
      <c r="S389" s="33" t="str">
        <f t="shared" si="21"/>
        <v/>
      </c>
      <c r="T389" s="147"/>
      <c r="U389" s="19" t="str">
        <f t="shared" si="22"/>
        <v/>
      </c>
      <c r="V389" s="184" t="str">
        <f t="shared" si="23"/>
        <v/>
      </c>
      <c r="W389" s="113"/>
      <c r="X389" s="191"/>
      <c r="Y389" s="30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</row>
    <row r="390" spans="1:75" ht="19">
      <c r="A390" s="14">
        <v>387</v>
      </c>
      <c r="B390" s="138"/>
      <c r="C390" s="109"/>
      <c r="D390" s="41"/>
      <c r="E390" s="110"/>
      <c r="F390" s="147"/>
      <c r="G390" s="154"/>
      <c r="H390" s="147"/>
      <c r="I390" s="130" t="str">
        <f t="shared" si="29"/>
        <v/>
      </c>
      <c r="J390" s="160" t="str">
        <f t="shared" si="28"/>
        <v/>
      </c>
      <c r="K390" s="160">
        <f t="shared" si="24"/>
        <v>0</v>
      </c>
      <c r="L390" s="162"/>
      <c r="M390" s="27" t="str">
        <f t="shared" si="17"/>
        <v/>
      </c>
      <c r="N390" s="173" t="str">
        <f t="shared" si="18"/>
        <v/>
      </c>
      <c r="O390" s="18" t="str">
        <f>IF(N390="","",N390/SUMMARY!$D$1)</f>
        <v/>
      </c>
      <c r="P390" s="147"/>
      <c r="Q390" s="27" t="str">
        <f t="shared" si="19"/>
        <v/>
      </c>
      <c r="R390" s="173" t="str">
        <f t="shared" si="20"/>
        <v/>
      </c>
      <c r="S390" s="33" t="str">
        <f t="shared" si="21"/>
        <v/>
      </c>
      <c r="T390" s="147"/>
      <c r="U390" s="19" t="str">
        <f t="shared" si="22"/>
        <v/>
      </c>
      <c r="V390" s="184" t="str">
        <f t="shared" si="23"/>
        <v/>
      </c>
      <c r="W390" s="113"/>
      <c r="X390" s="191"/>
      <c r="Y390" s="30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</row>
    <row r="391" spans="1:75" ht="19">
      <c r="A391" s="14">
        <v>388</v>
      </c>
      <c r="B391" s="138"/>
      <c r="C391" s="109"/>
      <c r="D391" s="41"/>
      <c r="E391" s="110"/>
      <c r="F391" s="147"/>
      <c r="G391" s="154"/>
      <c r="H391" s="147"/>
      <c r="I391" s="130" t="str">
        <f t="shared" si="29"/>
        <v/>
      </c>
      <c r="J391" s="160" t="str">
        <f t="shared" ref="J391:J454" si="30">IF(F391="","",F391*G391)</f>
        <v/>
      </c>
      <c r="K391" s="160">
        <f t="shared" si="24"/>
        <v>0</v>
      </c>
      <c r="L391" s="162"/>
      <c r="M391" s="27" t="str">
        <f t="shared" si="17"/>
        <v/>
      </c>
      <c r="N391" s="173" t="str">
        <f t="shared" si="18"/>
        <v/>
      </c>
      <c r="O391" s="18" t="str">
        <f>IF(N391="","",N391/SUMMARY!$D$1)</f>
        <v/>
      </c>
      <c r="P391" s="147"/>
      <c r="Q391" s="27" t="str">
        <f t="shared" si="19"/>
        <v/>
      </c>
      <c r="R391" s="173" t="str">
        <f t="shared" si="20"/>
        <v/>
      </c>
      <c r="S391" s="33" t="str">
        <f t="shared" si="21"/>
        <v/>
      </c>
      <c r="T391" s="147"/>
      <c r="U391" s="19" t="str">
        <f t="shared" si="22"/>
        <v/>
      </c>
      <c r="V391" s="184" t="str">
        <f t="shared" si="23"/>
        <v/>
      </c>
      <c r="W391" s="113"/>
      <c r="X391" s="191"/>
      <c r="Y391" s="30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</row>
    <row r="392" spans="1:75" ht="19">
      <c r="A392" s="14">
        <v>389</v>
      </c>
      <c r="B392" s="138"/>
      <c r="C392" s="109"/>
      <c r="D392" s="41"/>
      <c r="E392" s="110"/>
      <c r="F392" s="147"/>
      <c r="G392" s="154"/>
      <c r="H392" s="147"/>
      <c r="I392" s="130" t="str">
        <f t="shared" si="29"/>
        <v/>
      </c>
      <c r="J392" s="160" t="str">
        <f t="shared" si="30"/>
        <v/>
      </c>
      <c r="K392" s="160">
        <f t="shared" si="24"/>
        <v>0</v>
      </c>
      <c r="L392" s="162"/>
      <c r="M392" s="27" t="str">
        <f t="shared" si="17"/>
        <v/>
      </c>
      <c r="N392" s="173" t="str">
        <f t="shared" si="18"/>
        <v/>
      </c>
      <c r="O392" s="18" t="str">
        <f>IF(N392="","",N392/SUMMARY!$D$1)</f>
        <v/>
      </c>
      <c r="P392" s="147"/>
      <c r="Q392" s="27" t="str">
        <f t="shared" si="19"/>
        <v/>
      </c>
      <c r="R392" s="173" t="str">
        <f t="shared" si="20"/>
        <v/>
      </c>
      <c r="S392" s="33" t="str">
        <f t="shared" si="21"/>
        <v/>
      </c>
      <c r="T392" s="147"/>
      <c r="U392" s="19" t="str">
        <f t="shared" si="22"/>
        <v/>
      </c>
      <c r="V392" s="184" t="str">
        <f t="shared" si="23"/>
        <v/>
      </c>
      <c r="W392" s="113"/>
      <c r="X392" s="191"/>
      <c r="Y392" s="30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</row>
    <row r="393" spans="1:75" ht="19">
      <c r="A393" s="14">
        <v>390</v>
      </c>
      <c r="B393" s="138"/>
      <c r="C393" s="109"/>
      <c r="D393" s="41"/>
      <c r="E393" s="110"/>
      <c r="F393" s="147"/>
      <c r="G393" s="154"/>
      <c r="H393" s="147"/>
      <c r="I393" s="130" t="str">
        <f t="shared" si="29"/>
        <v/>
      </c>
      <c r="J393" s="160" t="str">
        <f t="shared" si="30"/>
        <v/>
      </c>
      <c r="K393" s="160">
        <f t="shared" si="24"/>
        <v>0</v>
      </c>
      <c r="L393" s="162"/>
      <c r="M393" s="27" t="str">
        <f t="shared" si="17"/>
        <v/>
      </c>
      <c r="N393" s="173" t="str">
        <f t="shared" si="18"/>
        <v/>
      </c>
      <c r="O393" s="18" t="str">
        <f>IF(N393="","",N393/SUMMARY!$D$1)</f>
        <v/>
      </c>
      <c r="P393" s="147"/>
      <c r="Q393" s="27" t="str">
        <f t="shared" si="19"/>
        <v/>
      </c>
      <c r="R393" s="173" t="str">
        <f t="shared" si="20"/>
        <v/>
      </c>
      <c r="S393" s="33" t="str">
        <f t="shared" si="21"/>
        <v/>
      </c>
      <c r="T393" s="147"/>
      <c r="U393" s="19" t="str">
        <f t="shared" si="22"/>
        <v/>
      </c>
      <c r="V393" s="184" t="str">
        <f t="shared" si="23"/>
        <v/>
      </c>
      <c r="W393" s="113"/>
      <c r="X393" s="191"/>
      <c r="Y393" s="30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</row>
    <row r="394" spans="1:75" ht="19">
      <c r="A394" s="14">
        <v>391</v>
      </c>
      <c r="B394" s="138"/>
      <c r="C394" s="109"/>
      <c r="D394" s="41"/>
      <c r="E394" s="110"/>
      <c r="F394" s="147"/>
      <c r="G394" s="154"/>
      <c r="H394" s="147"/>
      <c r="I394" s="130" t="str">
        <f t="shared" si="29"/>
        <v/>
      </c>
      <c r="J394" s="160" t="str">
        <f t="shared" si="30"/>
        <v/>
      </c>
      <c r="K394" s="160">
        <f t="shared" si="24"/>
        <v>0</v>
      </c>
      <c r="L394" s="162"/>
      <c r="M394" s="27" t="str">
        <f t="shared" si="17"/>
        <v/>
      </c>
      <c r="N394" s="173" t="str">
        <f t="shared" si="18"/>
        <v/>
      </c>
      <c r="O394" s="18" t="str">
        <f>IF(N394="","",N394/SUMMARY!$D$1)</f>
        <v/>
      </c>
      <c r="P394" s="147"/>
      <c r="Q394" s="27" t="str">
        <f t="shared" si="19"/>
        <v/>
      </c>
      <c r="R394" s="173" t="str">
        <f t="shared" si="20"/>
        <v/>
      </c>
      <c r="S394" s="33" t="str">
        <f t="shared" si="21"/>
        <v/>
      </c>
      <c r="T394" s="147"/>
      <c r="U394" s="19" t="str">
        <f t="shared" si="22"/>
        <v/>
      </c>
      <c r="V394" s="184" t="str">
        <f t="shared" si="23"/>
        <v/>
      </c>
      <c r="W394" s="113"/>
      <c r="X394" s="191"/>
      <c r="Y394" s="30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</row>
    <row r="395" spans="1:75" ht="19">
      <c r="A395" s="14">
        <v>392</v>
      </c>
      <c r="B395" s="138"/>
      <c r="C395" s="109"/>
      <c r="D395" s="41"/>
      <c r="E395" s="110"/>
      <c r="F395" s="147"/>
      <c r="G395" s="154"/>
      <c r="H395" s="147"/>
      <c r="I395" s="130" t="str">
        <f t="shared" si="29"/>
        <v/>
      </c>
      <c r="J395" s="160" t="str">
        <f t="shared" si="30"/>
        <v/>
      </c>
      <c r="K395" s="160">
        <f t="shared" si="24"/>
        <v>0</v>
      </c>
      <c r="L395" s="162"/>
      <c r="M395" s="27" t="str">
        <f t="shared" si="17"/>
        <v/>
      </c>
      <c r="N395" s="173" t="str">
        <f t="shared" si="18"/>
        <v/>
      </c>
      <c r="O395" s="18" t="str">
        <f>IF(N395="","",N395/SUMMARY!$D$1)</f>
        <v/>
      </c>
      <c r="P395" s="147"/>
      <c r="Q395" s="27" t="str">
        <f t="shared" si="19"/>
        <v/>
      </c>
      <c r="R395" s="173" t="str">
        <f t="shared" si="20"/>
        <v/>
      </c>
      <c r="S395" s="33" t="str">
        <f t="shared" si="21"/>
        <v/>
      </c>
      <c r="T395" s="147"/>
      <c r="U395" s="19" t="str">
        <f t="shared" si="22"/>
        <v/>
      </c>
      <c r="V395" s="184" t="str">
        <f t="shared" si="23"/>
        <v/>
      </c>
      <c r="W395" s="113"/>
      <c r="X395" s="191"/>
      <c r="Y395" s="30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</row>
    <row r="396" spans="1:75" ht="19">
      <c r="A396" s="14">
        <v>393</v>
      </c>
      <c r="B396" s="138"/>
      <c r="C396" s="109"/>
      <c r="D396" s="41"/>
      <c r="E396" s="110"/>
      <c r="F396" s="147"/>
      <c r="G396" s="154"/>
      <c r="H396" s="147"/>
      <c r="I396" s="130" t="str">
        <f t="shared" si="29"/>
        <v/>
      </c>
      <c r="J396" s="160" t="str">
        <f t="shared" si="30"/>
        <v/>
      </c>
      <c r="K396" s="160">
        <f t="shared" si="24"/>
        <v>0</v>
      </c>
      <c r="L396" s="162"/>
      <c r="M396" s="27" t="str">
        <f t="shared" si="17"/>
        <v/>
      </c>
      <c r="N396" s="173" t="str">
        <f t="shared" si="18"/>
        <v/>
      </c>
      <c r="O396" s="18" t="str">
        <f>IF(N396="","",N396/SUMMARY!$D$1)</f>
        <v/>
      </c>
      <c r="P396" s="147"/>
      <c r="Q396" s="27" t="str">
        <f t="shared" si="19"/>
        <v/>
      </c>
      <c r="R396" s="173" t="str">
        <f t="shared" si="20"/>
        <v/>
      </c>
      <c r="S396" s="33" t="str">
        <f t="shared" si="21"/>
        <v/>
      </c>
      <c r="T396" s="147"/>
      <c r="U396" s="19" t="str">
        <f t="shared" si="22"/>
        <v/>
      </c>
      <c r="V396" s="184" t="str">
        <f t="shared" si="23"/>
        <v/>
      </c>
      <c r="W396" s="113"/>
      <c r="X396" s="191"/>
      <c r="Y396" s="30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</row>
    <row r="397" spans="1:75" ht="19">
      <c r="A397" s="14">
        <v>394</v>
      </c>
      <c r="B397" s="138"/>
      <c r="C397" s="109"/>
      <c r="D397" s="41"/>
      <c r="E397" s="110"/>
      <c r="F397" s="147"/>
      <c r="G397" s="154"/>
      <c r="H397" s="147"/>
      <c r="I397" s="130" t="str">
        <f t="shared" si="29"/>
        <v/>
      </c>
      <c r="J397" s="160" t="str">
        <f t="shared" si="30"/>
        <v/>
      </c>
      <c r="K397" s="160">
        <f t="shared" si="24"/>
        <v>0</v>
      </c>
      <c r="L397" s="162"/>
      <c r="M397" s="27" t="str">
        <f t="shared" si="17"/>
        <v/>
      </c>
      <c r="N397" s="173" t="str">
        <f t="shared" si="18"/>
        <v/>
      </c>
      <c r="O397" s="18" t="str">
        <f>IF(N397="","",N397/SUMMARY!$D$1)</f>
        <v/>
      </c>
      <c r="P397" s="147"/>
      <c r="Q397" s="27" t="str">
        <f t="shared" si="19"/>
        <v/>
      </c>
      <c r="R397" s="173" t="str">
        <f t="shared" si="20"/>
        <v/>
      </c>
      <c r="S397" s="33" t="str">
        <f t="shared" si="21"/>
        <v/>
      </c>
      <c r="T397" s="147"/>
      <c r="U397" s="19" t="str">
        <f t="shared" si="22"/>
        <v/>
      </c>
      <c r="V397" s="184" t="str">
        <f t="shared" si="23"/>
        <v/>
      </c>
      <c r="W397" s="113"/>
      <c r="X397" s="191"/>
      <c r="Y397" s="30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</row>
    <row r="398" spans="1:75" ht="19">
      <c r="A398" s="14">
        <v>395</v>
      </c>
      <c r="B398" s="138"/>
      <c r="C398" s="109"/>
      <c r="D398" s="41"/>
      <c r="E398" s="110"/>
      <c r="F398" s="147"/>
      <c r="G398" s="154"/>
      <c r="H398" s="147"/>
      <c r="I398" s="130" t="str">
        <f t="shared" si="29"/>
        <v/>
      </c>
      <c r="J398" s="160" t="str">
        <f t="shared" si="30"/>
        <v/>
      </c>
      <c r="K398" s="160">
        <f t="shared" si="24"/>
        <v>0</v>
      </c>
      <c r="L398" s="162"/>
      <c r="M398" s="27" t="str">
        <f t="shared" si="17"/>
        <v/>
      </c>
      <c r="N398" s="173" t="str">
        <f t="shared" si="18"/>
        <v/>
      </c>
      <c r="O398" s="18" t="str">
        <f>IF(N398="","",N398/SUMMARY!$D$1)</f>
        <v/>
      </c>
      <c r="P398" s="147"/>
      <c r="Q398" s="27" t="str">
        <f t="shared" si="19"/>
        <v/>
      </c>
      <c r="R398" s="173" t="str">
        <f t="shared" si="20"/>
        <v/>
      </c>
      <c r="S398" s="33" t="str">
        <f t="shared" si="21"/>
        <v/>
      </c>
      <c r="T398" s="147"/>
      <c r="U398" s="19" t="str">
        <f t="shared" si="22"/>
        <v/>
      </c>
      <c r="V398" s="184" t="str">
        <f t="shared" si="23"/>
        <v/>
      </c>
      <c r="W398" s="113"/>
      <c r="X398" s="191"/>
      <c r="Y398" s="30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</row>
    <row r="399" spans="1:75" ht="19">
      <c r="A399" s="14">
        <v>396</v>
      </c>
      <c r="B399" s="138"/>
      <c r="C399" s="109"/>
      <c r="D399" s="41"/>
      <c r="E399" s="110"/>
      <c r="F399" s="147"/>
      <c r="G399" s="154"/>
      <c r="H399" s="147"/>
      <c r="I399" s="130" t="str">
        <f t="shared" si="29"/>
        <v/>
      </c>
      <c r="J399" s="160" t="str">
        <f t="shared" si="30"/>
        <v/>
      </c>
      <c r="K399" s="160">
        <f t="shared" si="24"/>
        <v>0</v>
      </c>
      <c r="L399" s="162"/>
      <c r="M399" s="27" t="str">
        <f t="shared" si="17"/>
        <v/>
      </c>
      <c r="N399" s="173" t="str">
        <f t="shared" si="18"/>
        <v/>
      </c>
      <c r="O399" s="18" t="str">
        <f>IF(N399="","",N399/SUMMARY!$D$1)</f>
        <v/>
      </c>
      <c r="P399" s="147"/>
      <c r="Q399" s="27" t="str">
        <f t="shared" si="19"/>
        <v/>
      </c>
      <c r="R399" s="173" t="str">
        <f t="shared" si="20"/>
        <v/>
      </c>
      <c r="S399" s="33" t="str">
        <f t="shared" si="21"/>
        <v/>
      </c>
      <c r="T399" s="147"/>
      <c r="U399" s="19" t="str">
        <f t="shared" si="22"/>
        <v/>
      </c>
      <c r="V399" s="184" t="str">
        <f t="shared" si="23"/>
        <v/>
      </c>
      <c r="W399" s="113"/>
      <c r="X399" s="191"/>
      <c r="Y399" s="30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</row>
    <row r="400" spans="1:75" ht="19">
      <c r="A400" s="14">
        <v>397</v>
      </c>
      <c r="B400" s="138"/>
      <c r="C400" s="109"/>
      <c r="D400" s="41"/>
      <c r="E400" s="110"/>
      <c r="F400" s="147"/>
      <c r="G400" s="154"/>
      <c r="H400" s="147"/>
      <c r="I400" s="130" t="str">
        <f t="shared" si="29"/>
        <v/>
      </c>
      <c r="J400" s="160" t="str">
        <f t="shared" si="30"/>
        <v/>
      </c>
      <c r="K400" s="160">
        <f t="shared" si="24"/>
        <v>0</v>
      </c>
      <c r="L400" s="162"/>
      <c r="M400" s="27" t="str">
        <f t="shared" si="17"/>
        <v/>
      </c>
      <c r="N400" s="173" t="str">
        <f t="shared" si="18"/>
        <v/>
      </c>
      <c r="O400" s="18" t="str">
        <f>IF(N400="","",N400/SUMMARY!$D$1)</f>
        <v/>
      </c>
      <c r="P400" s="147"/>
      <c r="Q400" s="27" t="str">
        <f t="shared" si="19"/>
        <v/>
      </c>
      <c r="R400" s="173" t="str">
        <f t="shared" si="20"/>
        <v/>
      </c>
      <c r="S400" s="33" t="str">
        <f t="shared" si="21"/>
        <v/>
      </c>
      <c r="T400" s="147"/>
      <c r="U400" s="19" t="str">
        <f t="shared" si="22"/>
        <v/>
      </c>
      <c r="V400" s="184" t="str">
        <f t="shared" si="23"/>
        <v/>
      </c>
      <c r="W400" s="113"/>
      <c r="X400" s="191"/>
      <c r="Y400" s="30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</row>
    <row r="401" spans="1:75" ht="19">
      <c r="A401" s="14">
        <v>398</v>
      </c>
      <c r="B401" s="138"/>
      <c r="C401" s="109"/>
      <c r="D401" s="41"/>
      <c r="E401" s="110"/>
      <c r="F401" s="147"/>
      <c r="G401" s="154"/>
      <c r="H401" s="147"/>
      <c r="I401" s="130" t="str">
        <f t="shared" si="29"/>
        <v/>
      </c>
      <c r="J401" s="160" t="str">
        <f t="shared" si="30"/>
        <v/>
      </c>
      <c r="K401" s="160">
        <f t="shared" si="24"/>
        <v>0</v>
      </c>
      <c r="L401" s="162"/>
      <c r="M401" s="27" t="str">
        <f t="shared" si="17"/>
        <v/>
      </c>
      <c r="N401" s="173" t="str">
        <f t="shared" si="18"/>
        <v/>
      </c>
      <c r="O401" s="18" t="str">
        <f>IF(N401="","",N401/SUMMARY!$D$1)</f>
        <v/>
      </c>
      <c r="P401" s="147"/>
      <c r="Q401" s="27" t="str">
        <f t="shared" si="19"/>
        <v/>
      </c>
      <c r="R401" s="173" t="str">
        <f t="shared" si="20"/>
        <v/>
      </c>
      <c r="S401" s="33" t="str">
        <f t="shared" si="21"/>
        <v/>
      </c>
      <c r="T401" s="147"/>
      <c r="U401" s="19" t="str">
        <f t="shared" si="22"/>
        <v/>
      </c>
      <c r="V401" s="184" t="str">
        <f t="shared" si="23"/>
        <v/>
      </c>
      <c r="W401" s="113"/>
      <c r="X401" s="191"/>
      <c r="Y401" s="30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</row>
    <row r="402" spans="1:75" ht="19">
      <c r="A402" s="14">
        <v>399</v>
      </c>
      <c r="B402" s="138"/>
      <c r="C402" s="109"/>
      <c r="D402" s="41"/>
      <c r="E402" s="110"/>
      <c r="F402" s="147"/>
      <c r="G402" s="154"/>
      <c r="H402" s="147"/>
      <c r="I402" s="130" t="str">
        <f t="shared" si="29"/>
        <v/>
      </c>
      <c r="J402" s="160" t="str">
        <f t="shared" si="30"/>
        <v/>
      </c>
      <c r="K402" s="160">
        <f t="shared" si="24"/>
        <v>0</v>
      </c>
      <c r="L402" s="162"/>
      <c r="M402" s="27" t="str">
        <f t="shared" si="17"/>
        <v/>
      </c>
      <c r="N402" s="173" t="str">
        <f t="shared" si="18"/>
        <v/>
      </c>
      <c r="O402" s="18" t="str">
        <f>IF(N402="","",N402/SUMMARY!$D$1)</f>
        <v/>
      </c>
      <c r="P402" s="147"/>
      <c r="Q402" s="27" t="str">
        <f t="shared" si="19"/>
        <v/>
      </c>
      <c r="R402" s="173" t="str">
        <f t="shared" si="20"/>
        <v/>
      </c>
      <c r="S402" s="33" t="str">
        <f t="shared" si="21"/>
        <v/>
      </c>
      <c r="T402" s="147"/>
      <c r="U402" s="19" t="str">
        <f t="shared" si="22"/>
        <v/>
      </c>
      <c r="V402" s="184" t="str">
        <f t="shared" si="23"/>
        <v/>
      </c>
      <c r="W402" s="113"/>
      <c r="X402" s="191"/>
      <c r="Y402" s="30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</row>
    <row r="403" spans="1:75" ht="19">
      <c r="A403" s="14">
        <v>400</v>
      </c>
      <c r="B403" s="138"/>
      <c r="C403" s="109"/>
      <c r="D403" s="41"/>
      <c r="E403" s="110"/>
      <c r="F403" s="147"/>
      <c r="G403" s="154"/>
      <c r="H403" s="147"/>
      <c r="I403" s="130" t="str">
        <f t="shared" si="29"/>
        <v/>
      </c>
      <c r="J403" s="160" t="str">
        <f t="shared" si="30"/>
        <v/>
      </c>
      <c r="K403" s="160">
        <f t="shared" si="24"/>
        <v>0</v>
      </c>
      <c r="L403" s="162"/>
      <c r="M403" s="27" t="str">
        <f t="shared" si="17"/>
        <v/>
      </c>
      <c r="N403" s="173" t="str">
        <f t="shared" si="18"/>
        <v/>
      </c>
      <c r="O403" s="18" t="str">
        <f>IF(N403="","",N403/SUMMARY!$D$1)</f>
        <v/>
      </c>
      <c r="P403" s="147"/>
      <c r="Q403" s="27" t="str">
        <f t="shared" si="19"/>
        <v/>
      </c>
      <c r="R403" s="173" t="str">
        <f t="shared" si="20"/>
        <v/>
      </c>
      <c r="S403" s="33" t="str">
        <f t="shared" si="21"/>
        <v/>
      </c>
      <c r="T403" s="147"/>
      <c r="U403" s="19" t="str">
        <f t="shared" si="22"/>
        <v/>
      </c>
      <c r="V403" s="184" t="str">
        <f t="shared" si="23"/>
        <v/>
      </c>
      <c r="W403" s="113"/>
      <c r="X403" s="191"/>
      <c r="Y403" s="30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</row>
    <row r="404" spans="1:75" ht="19">
      <c r="A404" s="14">
        <v>401</v>
      </c>
      <c r="B404" s="138"/>
      <c r="C404" s="109"/>
      <c r="D404" s="41"/>
      <c r="E404" s="110"/>
      <c r="F404" s="147"/>
      <c r="G404" s="154"/>
      <c r="H404" s="147"/>
      <c r="I404" s="130" t="str">
        <f t="shared" si="29"/>
        <v/>
      </c>
      <c r="J404" s="160" t="str">
        <f t="shared" si="30"/>
        <v/>
      </c>
      <c r="K404" s="160">
        <f t="shared" si="24"/>
        <v>0</v>
      </c>
      <c r="L404" s="162"/>
      <c r="M404" s="27" t="str">
        <f t="shared" si="17"/>
        <v/>
      </c>
      <c r="N404" s="173" t="str">
        <f t="shared" si="18"/>
        <v/>
      </c>
      <c r="O404" s="18" t="str">
        <f>IF(N404="","",N404/SUMMARY!$D$1)</f>
        <v/>
      </c>
      <c r="P404" s="147"/>
      <c r="Q404" s="27" t="str">
        <f t="shared" si="19"/>
        <v/>
      </c>
      <c r="R404" s="173" t="str">
        <f t="shared" si="20"/>
        <v/>
      </c>
      <c r="S404" s="33" t="str">
        <f t="shared" si="21"/>
        <v/>
      </c>
      <c r="T404" s="147"/>
      <c r="U404" s="19" t="str">
        <f t="shared" si="22"/>
        <v/>
      </c>
      <c r="V404" s="184" t="str">
        <f t="shared" si="23"/>
        <v/>
      </c>
      <c r="W404" s="113"/>
      <c r="X404" s="191"/>
      <c r="Y404" s="30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</row>
    <row r="405" spans="1:75" ht="19">
      <c r="A405" s="14">
        <v>402</v>
      </c>
      <c r="B405" s="138"/>
      <c r="C405" s="109"/>
      <c r="D405" s="41"/>
      <c r="E405" s="110"/>
      <c r="F405" s="147"/>
      <c r="G405" s="154"/>
      <c r="H405" s="147"/>
      <c r="I405" s="130" t="str">
        <f t="shared" si="29"/>
        <v/>
      </c>
      <c r="J405" s="160" t="str">
        <f t="shared" si="30"/>
        <v/>
      </c>
      <c r="K405" s="160">
        <f t="shared" si="24"/>
        <v>0</v>
      </c>
      <c r="L405" s="162"/>
      <c r="M405" s="27" t="str">
        <f t="shared" si="17"/>
        <v/>
      </c>
      <c r="N405" s="173" t="str">
        <f t="shared" si="18"/>
        <v/>
      </c>
      <c r="O405" s="18" t="str">
        <f>IF(N405="","",N405/SUMMARY!$D$1)</f>
        <v/>
      </c>
      <c r="P405" s="147"/>
      <c r="Q405" s="27" t="str">
        <f t="shared" si="19"/>
        <v/>
      </c>
      <c r="R405" s="173" t="str">
        <f t="shared" si="20"/>
        <v/>
      </c>
      <c r="S405" s="33" t="str">
        <f t="shared" si="21"/>
        <v/>
      </c>
      <c r="T405" s="147"/>
      <c r="U405" s="19" t="str">
        <f t="shared" si="22"/>
        <v/>
      </c>
      <c r="V405" s="184" t="str">
        <f t="shared" si="23"/>
        <v/>
      </c>
      <c r="W405" s="113"/>
      <c r="X405" s="191"/>
      <c r="Y405" s="30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</row>
    <row r="406" spans="1:75" ht="19">
      <c r="A406" s="14">
        <v>403</v>
      </c>
      <c r="B406" s="138"/>
      <c r="C406" s="109"/>
      <c r="D406" s="41"/>
      <c r="E406" s="110"/>
      <c r="F406" s="147"/>
      <c r="G406" s="154"/>
      <c r="H406" s="147"/>
      <c r="I406" s="130" t="str">
        <f t="shared" si="29"/>
        <v/>
      </c>
      <c r="J406" s="160" t="str">
        <f t="shared" si="30"/>
        <v/>
      </c>
      <c r="K406" s="160">
        <f t="shared" si="24"/>
        <v>0</v>
      </c>
      <c r="L406" s="162"/>
      <c r="M406" s="27" t="str">
        <f t="shared" si="17"/>
        <v/>
      </c>
      <c r="N406" s="173" t="str">
        <f t="shared" si="18"/>
        <v/>
      </c>
      <c r="O406" s="18" t="str">
        <f>IF(N406="","",N406/SUMMARY!$D$1)</f>
        <v/>
      </c>
      <c r="P406" s="147"/>
      <c r="Q406" s="27" t="str">
        <f t="shared" si="19"/>
        <v/>
      </c>
      <c r="R406" s="173" t="str">
        <f t="shared" si="20"/>
        <v/>
      </c>
      <c r="S406" s="33" t="str">
        <f t="shared" si="21"/>
        <v/>
      </c>
      <c r="T406" s="147"/>
      <c r="U406" s="19" t="str">
        <f t="shared" si="22"/>
        <v/>
      </c>
      <c r="V406" s="184" t="str">
        <f t="shared" si="23"/>
        <v/>
      </c>
      <c r="W406" s="113"/>
      <c r="X406" s="191"/>
      <c r="Y406" s="30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</row>
    <row r="407" spans="1:75" ht="19">
      <c r="A407" s="14">
        <v>404</v>
      </c>
      <c r="B407" s="138"/>
      <c r="C407" s="109"/>
      <c r="D407" s="41"/>
      <c r="E407" s="110"/>
      <c r="F407" s="147"/>
      <c r="G407" s="154"/>
      <c r="H407" s="147"/>
      <c r="I407" s="130" t="str">
        <f t="shared" si="29"/>
        <v/>
      </c>
      <c r="J407" s="160" t="str">
        <f t="shared" si="30"/>
        <v/>
      </c>
      <c r="K407" s="160">
        <f t="shared" si="24"/>
        <v>0</v>
      </c>
      <c r="L407" s="162"/>
      <c r="M407" s="27" t="str">
        <f t="shared" si="17"/>
        <v/>
      </c>
      <c r="N407" s="173" t="str">
        <f t="shared" si="18"/>
        <v/>
      </c>
      <c r="O407" s="18" t="str">
        <f>IF(N407="","",N407/SUMMARY!$D$1)</f>
        <v/>
      </c>
      <c r="P407" s="147"/>
      <c r="Q407" s="27" t="str">
        <f t="shared" si="19"/>
        <v/>
      </c>
      <c r="R407" s="173" t="str">
        <f t="shared" si="20"/>
        <v/>
      </c>
      <c r="S407" s="33" t="str">
        <f t="shared" si="21"/>
        <v/>
      </c>
      <c r="T407" s="147"/>
      <c r="U407" s="19" t="str">
        <f t="shared" si="22"/>
        <v/>
      </c>
      <c r="V407" s="184" t="str">
        <f t="shared" si="23"/>
        <v/>
      </c>
      <c r="W407" s="113"/>
      <c r="X407" s="191"/>
      <c r="Y407" s="30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</row>
    <row r="408" spans="1:75" ht="19">
      <c r="A408" s="14">
        <v>405</v>
      </c>
      <c r="B408" s="138"/>
      <c r="C408" s="109"/>
      <c r="D408" s="41"/>
      <c r="E408" s="110"/>
      <c r="F408" s="147"/>
      <c r="G408" s="154"/>
      <c r="H408" s="147"/>
      <c r="I408" s="130" t="str">
        <f t="shared" si="29"/>
        <v/>
      </c>
      <c r="J408" s="160" t="str">
        <f t="shared" si="30"/>
        <v/>
      </c>
      <c r="K408" s="160">
        <f t="shared" si="24"/>
        <v>0</v>
      </c>
      <c r="L408" s="162"/>
      <c r="M408" s="27" t="str">
        <f t="shared" si="17"/>
        <v/>
      </c>
      <c r="N408" s="173" t="str">
        <f t="shared" si="18"/>
        <v/>
      </c>
      <c r="O408" s="18" t="str">
        <f>IF(N408="","",N408/SUMMARY!$D$1)</f>
        <v/>
      </c>
      <c r="P408" s="147"/>
      <c r="Q408" s="27" t="str">
        <f t="shared" si="19"/>
        <v/>
      </c>
      <c r="R408" s="173" t="str">
        <f t="shared" si="20"/>
        <v/>
      </c>
      <c r="S408" s="33" t="str">
        <f t="shared" si="21"/>
        <v/>
      </c>
      <c r="T408" s="147"/>
      <c r="U408" s="19" t="str">
        <f t="shared" si="22"/>
        <v/>
      </c>
      <c r="V408" s="184" t="str">
        <f t="shared" si="23"/>
        <v/>
      </c>
      <c r="W408" s="113"/>
      <c r="X408" s="191"/>
      <c r="Y408" s="30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</row>
    <row r="409" spans="1:75" ht="19">
      <c r="A409" s="14">
        <v>406</v>
      </c>
      <c r="B409" s="138"/>
      <c r="C409" s="109"/>
      <c r="D409" s="41"/>
      <c r="E409" s="110"/>
      <c r="F409" s="147"/>
      <c r="G409" s="154"/>
      <c r="H409" s="147"/>
      <c r="I409" s="130" t="str">
        <f t="shared" si="29"/>
        <v/>
      </c>
      <c r="J409" s="160" t="str">
        <f t="shared" si="30"/>
        <v/>
      </c>
      <c r="K409" s="160">
        <f t="shared" si="24"/>
        <v>0</v>
      </c>
      <c r="L409" s="162"/>
      <c r="M409" s="27" t="str">
        <f t="shared" si="17"/>
        <v/>
      </c>
      <c r="N409" s="173" t="str">
        <f t="shared" si="18"/>
        <v/>
      </c>
      <c r="O409" s="18" t="str">
        <f>IF(N409="","",N409/SUMMARY!$D$1)</f>
        <v/>
      </c>
      <c r="P409" s="147"/>
      <c r="Q409" s="27" t="str">
        <f t="shared" si="19"/>
        <v/>
      </c>
      <c r="R409" s="173" t="str">
        <f t="shared" si="20"/>
        <v/>
      </c>
      <c r="S409" s="33" t="str">
        <f t="shared" si="21"/>
        <v/>
      </c>
      <c r="T409" s="147"/>
      <c r="U409" s="19" t="str">
        <f t="shared" si="22"/>
        <v/>
      </c>
      <c r="V409" s="184" t="str">
        <f t="shared" si="23"/>
        <v/>
      </c>
      <c r="W409" s="113"/>
      <c r="X409" s="191"/>
      <c r="Y409" s="30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</row>
    <row r="410" spans="1:75" ht="19">
      <c r="A410" s="14">
        <v>407</v>
      </c>
      <c r="B410" s="138"/>
      <c r="C410" s="109"/>
      <c r="D410" s="41"/>
      <c r="E410" s="110"/>
      <c r="F410" s="147"/>
      <c r="G410" s="154"/>
      <c r="H410" s="147"/>
      <c r="I410" s="130" t="str">
        <f t="shared" si="29"/>
        <v/>
      </c>
      <c r="J410" s="160" t="str">
        <f t="shared" si="30"/>
        <v/>
      </c>
      <c r="K410" s="160">
        <f t="shared" si="24"/>
        <v>0</v>
      </c>
      <c r="L410" s="162"/>
      <c r="M410" s="27" t="str">
        <f t="shared" si="17"/>
        <v/>
      </c>
      <c r="N410" s="173" t="str">
        <f t="shared" si="18"/>
        <v/>
      </c>
      <c r="O410" s="18" t="str">
        <f>IF(N410="","",N410/SUMMARY!$D$1)</f>
        <v/>
      </c>
      <c r="P410" s="147"/>
      <c r="Q410" s="27" t="str">
        <f t="shared" si="19"/>
        <v/>
      </c>
      <c r="R410" s="173" t="str">
        <f t="shared" si="20"/>
        <v/>
      </c>
      <c r="S410" s="33" t="str">
        <f t="shared" si="21"/>
        <v/>
      </c>
      <c r="T410" s="147"/>
      <c r="U410" s="19" t="str">
        <f t="shared" si="22"/>
        <v/>
      </c>
      <c r="V410" s="184" t="str">
        <f t="shared" si="23"/>
        <v/>
      </c>
      <c r="W410" s="113"/>
      <c r="X410" s="191"/>
      <c r="Y410" s="30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</row>
    <row r="411" spans="1:75" ht="19">
      <c r="A411" s="14">
        <v>408</v>
      </c>
      <c r="B411" s="138"/>
      <c r="C411" s="109"/>
      <c r="D411" s="41"/>
      <c r="E411" s="110"/>
      <c r="F411" s="147"/>
      <c r="G411" s="154"/>
      <c r="H411" s="147"/>
      <c r="I411" s="130" t="str">
        <f t="shared" si="29"/>
        <v/>
      </c>
      <c r="J411" s="160" t="str">
        <f t="shared" si="30"/>
        <v/>
      </c>
      <c r="K411" s="160">
        <f t="shared" si="24"/>
        <v>0</v>
      </c>
      <c r="L411" s="162"/>
      <c r="M411" s="27" t="str">
        <f t="shared" si="17"/>
        <v/>
      </c>
      <c r="N411" s="173" t="str">
        <f t="shared" si="18"/>
        <v/>
      </c>
      <c r="O411" s="18" t="str">
        <f>IF(N411="","",N411/SUMMARY!$D$1)</f>
        <v/>
      </c>
      <c r="P411" s="147"/>
      <c r="Q411" s="27" t="str">
        <f t="shared" si="19"/>
        <v/>
      </c>
      <c r="R411" s="173" t="str">
        <f t="shared" si="20"/>
        <v/>
      </c>
      <c r="S411" s="33" t="str">
        <f t="shared" si="21"/>
        <v/>
      </c>
      <c r="T411" s="147"/>
      <c r="U411" s="19" t="str">
        <f t="shared" si="22"/>
        <v/>
      </c>
      <c r="V411" s="184" t="str">
        <f t="shared" si="23"/>
        <v/>
      </c>
      <c r="W411" s="113"/>
      <c r="X411" s="191"/>
      <c r="Y411" s="30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</row>
    <row r="412" spans="1:75" ht="19">
      <c r="A412" s="14">
        <v>409</v>
      </c>
      <c r="B412" s="138"/>
      <c r="C412" s="109"/>
      <c r="D412" s="41"/>
      <c r="E412" s="110"/>
      <c r="F412" s="147"/>
      <c r="G412" s="154"/>
      <c r="H412" s="147"/>
      <c r="I412" s="130" t="str">
        <f t="shared" si="29"/>
        <v/>
      </c>
      <c r="J412" s="160" t="str">
        <f t="shared" si="30"/>
        <v/>
      </c>
      <c r="K412" s="160">
        <f t="shared" si="24"/>
        <v>0</v>
      </c>
      <c r="L412" s="162"/>
      <c r="M412" s="27" t="str">
        <f t="shared" si="17"/>
        <v/>
      </c>
      <c r="N412" s="173" t="str">
        <f t="shared" si="18"/>
        <v/>
      </c>
      <c r="O412" s="18" t="str">
        <f>IF(N412="","",N412/SUMMARY!$D$1)</f>
        <v/>
      </c>
      <c r="P412" s="147"/>
      <c r="Q412" s="27" t="str">
        <f t="shared" si="19"/>
        <v/>
      </c>
      <c r="R412" s="173" t="str">
        <f t="shared" si="20"/>
        <v/>
      </c>
      <c r="S412" s="33" t="str">
        <f t="shared" si="21"/>
        <v/>
      </c>
      <c r="T412" s="147"/>
      <c r="U412" s="19" t="str">
        <f t="shared" si="22"/>
        <v/>
      </c>
      <c r="V412" s="184" t="str">
        <f t="shared" si="23"/>
        <v/>
      </c>
      <c r="W412" s="113"/>
      <c r="X412" s="191"/>
      <c r="Y412" s="30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</row>
    <row r="413" spans="1:75" ht="19">
      <c r="A413" s="14">
        <v>410</v>
      </c>
      <c r="B413" s="138"/>
      <c r="C413" s="109"/>
      <c r="D413" s="41"/>
      <c r="E413" s="110"/>
      <c r="F413" s="147"/>
      <c r="G413" s="154"/>
      <c r="H413" s="147"/>
      <c r="I413" s="130" t="str">
        <f t="shared" si="29"/>
        <v/>
      </c>
      <c r="J413" s="160" t="str">
        <f t="shared" si="30"/>
        <v/>
      </c>
      <c r="K413" s="160">
        <f t="shared" si="24"/>
        <v>0</v>
      </c>
      <c r="L413" s="162"/>
      <c r="M413" s="27" t="str">
        <f t="shared" si="17"/>
        <v/>
      </c>
      <c r="N413" s="173" t="str">
        <f t="shared" si="18"/>
        <v/>
      </c>
      <c r="O413" s="18" t="str">
        <f>IF(N413="","",N413/SUMMARY!$D$1)</f>
        <v/>
      </c>
      <c r="P413" s="147"/>
      <c r="Q413" s="27" t="str">
        <f t="shared" si="19"/>
        <v/>
      </c>
      <c r="R413" s="173" t="str">
        <f t="shared" si="20"/>
        <v/>
      </c>
      <c r="S413" s="33" t="str">
        <f t="shared" si="21"/>
        <v/>
      </c>
      <c r="T413" s="147"/>
      <c r="U413" s="19" t="str">
        <f t="shared" si="22"/>
        <v/>
      </c>
      <c r="V413" s="184" t="str">
        <f t="shared" si="23"/>
        <v/>
      </c>
      <c r="W413" s="113"/>
      <c r="X413" s="191"/>
      <c r="Y413" s="30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</row>
    <row r="414" spans="1:75" ht="19">
      <c r="A414" s="14">
        <v>411</v>
      </c>
      <c r="B414" s="138"/>
      <c r="C414" s="109"/>
      <c r="D414" s="41"/>
      <c r="E414" s="110"/>
      <c r="F414" s="147"/>
      <c r="G414" s="154"/>
      <c r="H414" s="147"/>
      <c r="I414" s="130" t="str">
        <f t="shared" si="29"/>
        <v/>
      </c>
      <c r="J414" s="160" t="str">
        <f t="shared" si="30"/>
        <v/>
      </c>
      <c r="K414" s="160">
        <f t="shared" si="24"/>
        <v>0</v>
      </c>
      <c r="L414" s="162"/>
      <c r="M414" s="27" t="str">
        <f t="shared" si="17"/>
        <v/>
      </c>
      <c r="N414" s="173" t="str">
        <f t="shared" si="18"/>
        <v/>
      </c>
      <c r="O414" s="18" t="str">
        <f>IF(N414="","",N414/SUMMARY!$D$1)</f>
        <v/>
      </c>
      <c r="P414" s="147"/>
      <c r="Q414" s="27" t="str">
        <f t="shared" si="19"/>
        <v/>
      </c>
      <c r="R414" s="173" t="str">
        <f t="shared" si="20"/>
        <v/>
      </c>
      <c r="S414" s="33" t="str">
        <f t="shared" si="21"/>
        <v/>
      </c>
      <c r="T414" s="147"/>
      <c r="U414" s="19" t="str">
        <f t="shared" si="22"/>
        <v/>
      </c>
      <c r="V414" s="184" t="str">
        <f t="shared" si="23"/>
        <v/>
      </c>
      <c r="W414" s="113"/>
      <c r="X414" s="191"/>
      <c r="Y414" s="30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</row>
    <row r="415" spans="1:75" ht="19">
      <c r="A415" s="14">
        <v>412</v>
      </c>
      <c r="B415" s="138"/>
      <c r="C415" s="109"/>
      <c r="D415" s="41"/>
      <c r="E415" s="110"/>
      <c r="F415" s="147"/>
      <c r="G415" s="154"/>
      <c r="H415" s="147"/>
      <c r="I415" s="130" t="str">
        <f t="shared" si="29"/>
        <v/>
      </c>
      <c r="J415" s="160" t="str">
        <f t="shared" si="30"/>
        <v/>
      </c>
      <c r="K415" s="160">
        <f t="shared" si="24"/>
        <v>0</v>
      </c>
      <c r="L415" s="162"/>
      <c r="M415" s="27" t="str">
        <f t="shared" si="17"/>
        <v/>
      </c>
      <c r="N415" s="173" t="str">
        <f t="shared" si="18"/>
        <v/>
      </c>
      <c r="O415" s="18" t="str">
        <f>IF(N415="","",N415/SUMMARY!$D$1)</f>
        <v/>
      </c>
      <c r="P415" s="147"/>
      <c r="Q415" s="27" t="str">
        <f t="shared" si="19"/>
        <v/>
      </c>
      <c r="R415" s="173" t="str">
        <f t="shared" si="20"/>
        <v/>
      </c>
      <c r="S415" s="33" t="str">
        <f t="shared" si="21"/>
        <v/>
      </c>
      <c r="T415" s="147"/>
      <c r="U415" s="19" t="str">
        <f t="shared" si="22"/>
        <v/>
      </c>
      <c r="V415" s="184" t="str">
        <f t="shared" si="23"/>
        <v/>
      </c>
      <c r="W415" s="113"/>
      <c r="X415" s="191"/>
      <c r="Y415" s="30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</row>
    <row r="416" spans="1:75" ht="19">
      <c r="A416" s="14">
        <v>413</v>
      </c>
      <c r="B416" s="138"/>
      <c r="C416" s="109"/>
      <c r="D416" s="41"/>
      <c r="E416" s="110"/>
      <c r="F416" s="147"/>
      <c r="G416" s="154"/>
      <c r="H416" s="147"/>
      <c r="I416" s="130" t="str">
        <f t="shared" si="29"/>
        <v/>
      </c>
      <c r="J416" s="160" t="str">
        <f t="shared" si="30"/>
        <v/>
      </c>
      <c r="K416" s="160">
        <f t="shared" si="24"/>
        <v>0</v>
      </c>
      <c r="L416" s="162"/>
      <c r="M416" s="27" t="str">
        <f t="shared" si="17"/>
        <v/>
      </c>
      <c r="N416" s="173" t="str">
        <f t="shared" si="18"/>
        <v/>
      </c>
      <c r="O416" s="18" t="str">
        <f>IF(N416="","",N416/SUMMARY!$D$1)</f>
        <v/>
      </c>
      <c r="P416" s="147"/>
      <c r="Q416" s="27" t="str">
        <f t="shared" si="19"/>
        <v/>
      </c>
      <c r="R416" s="173" t="str">
        <f t="shared" si="20"/>
        <v/>
      </c>
      <c r="S416" s="33" t="str">
        <f t="shared" si="21"/>
        <v/>
      </c>
      <c r="T416" s="147"/>
      <c r="U416" s="19" t="str">
        <f t="shared" si="22"/>
        <v/>
      </c>
      <c r="V416" s="184" t="str">
        <f t="shared" si="23"/>
        <v/>
      </c>
      <c r="W416" s="113"/>
      <c r="X416" s="191"/>
      <c r="Y416" s="30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</row>
    <row r="417" spans="1:75" ht="19">
      <c r="A417" s="14">
        <v>414</v>
      </c>
      <c r="B417" s="138"/>
      <c r="C417" s="109"/>
      <c r="D417" s="41"/>
      <c r="E417" s="110"/>
      <c r="F417" s="147"/>
      <c r="G417" s="154"/>
      <c r="H417" s="147"/>
      <c r="I417" s="130" t="str">
        <f t="shared" si="29"/>
        <v/>
      </c>
      <c r="J417" s="160" t="str">
        <f t="shared" si="30"/>
        <v/>
      </c>
      <c r="K417" s="160">
        <f t="shared" si="24"/>
        <v>0</v>
      </c>
      <c r="L417" s="162"/>
      <c r="M417" s="27" t="str">
        <f t="shared" si="17"/>
        <v/>
      </c>
      <c r="N417" s="173" t="str">
        <f t="shared" si="18"/>
        <v/>
      </c>
      <c r="O417" s="18" t="str">
        <f>IF(N417="","",N417/SUMMARY!$D$1)</f>
        <v/>
      </c>
      <c r="P417" s="147"/>
      <c r="Q417" s="27" t="str">
        <f t="shared" si="19"/>
        <v/>
      </c>
      <c r="R417" s="173" t="str">
        <f t="shared" si="20"/>
        <v/>
      </c>
      <c r="S417" s="33" t="str">
        <f t="shared" si="21"/>
        <v/>
      </c>
      <c r="T417" s="147"/>
      <c r="U417" s="19" t="str">
        <f t="shared" si="22"/>
        <v/>
      </c>
      <c r="V417" s="184" t="str">
        <f t="shared" si="23"/>
        <v/>
      </c>
      <c r="W417" s="113"/>
      <c r="X417" s="191"/>
      <c r="Y417" s="30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</row>
    <row r="418" spans="1:75" ht="19">
      <c r="A418" s="14">
        <v>415</v>
      </c>
      <c r="B418" s="138"/>
      <c r="C418" s="109"/>
      <c r="D418" s="41"/>
      <c r="E418" s="110"/>
      <c r="F418" s="147"/>
      <c r="G418" s="154"/>
      <c r="H418" s="147"/>
      <c r="I418" s="130" t="str">
        <f t="shared" si="29"/>
        <v/>
      </c>
      <c r="J418" s="160" t="str">
        <f t="shared" si="30"/>
        <v/>
      </c>
      <c r="K418" s="160">
        <f t="shared" si="24"/>
        <v>0</v>
      </c>
      <c r="L418" s="162"/>
      <c r="M418" s="27" t="str">
        <f t="shared" si="17"/>
        <v/>
      </c>
      <c r="N418" s="173" t="str">
        <f t="shared" si="18"/>
        <v/>
      </c>
      <c r="O418" s="18" t="str">
        <f>IF(N418="","",N418/SUMMARY!$D$1)</f>
        <v/>
      </c>
      <c r="P418" s="147"/>
      <c r="Q418" s="27" t="str">
        <f t="shared" si="19"/>
        <v/>
      </c>
      <c r="R418" s="173" t="str">
        <f t="shared" si="20"/>
        <v/>
      </c>
      <c r="S418" s="33" t="str">
        <f t="shared" si="21"/>
        <v/>
      </c>
      <c r="T418" s="147"/>
      <c r="U418" s="19" t="str">
        <f t="shared" si="22"/>
        <v/>
      </c>
      <c r="V418" s="184" t="str">
        <f t="shared" si="23"/>
        <v/>
      </c>
      <c r="W418" s="113"/>
      <c r="X418" s="191"/>
      <c r="Y418" s="30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</row>
    <row r="419" spans="1:75" ht="19">
      <c r="A419" s="14">
        <v>416</v>
      </c>
      <c r="B419" s="138"/>
      <c r="C419" s="109"/>
      <c r="D419" s="41"/>
      <c r="E419" s="110"/>
      <c r="F419" s="147"/>
      <c r="G419" s="154"/>
      <c r="H419" s="147"/>
      <c r="I419" s="130" t="str">
        <f t="shared" si="29"/>
        <v/>
      </c>
      <c r="J419" s="160" t="str">
        <f t="shared" si="30"/>
        <v/>
      </c>
      <c r="K419" s="160">
        <f t="shared" si="24"/>
        <v>0</v>
      </c>
      <c r="L419" s="162"/>
      <c r="M419" s="27" t="str">
        <f t="shared" si="17"/>
        <v/>
      </c>
      <c r="N419" s="173" t="str">
        <f t="shared" si="18"/>
        <v/>
      </c>
      <c r="O419" s="18" t="str">
        <f>IF(N419="","",N419/SUMMARY!$D$1)</f>
        <v/>
      </c>
      <c r="P419" s="147"/>
      <c r="Q419" s="27" t="str">
        <f t="shared" si="19"/>
        <v/>
      </c>
      <c r="R419" s="173" t="str">
        <f t="shared" si="20"/>
        <v/>
      </c>
      <c r="S419" s="33" t="str">
        <f t="shared" si="21"/>
        <v/>
      </c>
      <c r="T419" s="147"/>
      <c r="U419" s="19" t="str">
        <f t="shared" si="22"/>
        <v/>
      </c>
      <c r="V419" s="184" t="str">
        <f t="shared" si="23"/>
        <v/>
      </c>
      <c r="W419" s="113"/>
      <c r="X419" s="191"/>
      <c r="Y419" s="30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</row>
    <row r="420" spans="1:75" ht="19">
      <c r="A420" s="14">
        <v>417</v>
      </c>
      <c r="B420" s="138"/>
      <c r="C420" s="109"/>
      <c r="D420" s="41"/>
      <c r="E420" s="110"/>
      <c r="F420" s="147"/>
      <c r="G420" s="154"/>
      <c r="H420" s="147"/>
      <c r="I420" s="130" t="str">
        <f t="shared" si="29"/>
        <v/>
      </c>
      <c r="J420" s="160" t="str">
        <f t="shared" si="30"/>
        <v/>
      </c>
      <c r="K420" s="160">
        <f t="shared" si="24"/>
        <v>0</v>
      </c>
      <c r="L420" s="162"/>
      <c r="M420" s="27" t="str">
        <f t="shared" si="17"/>
        <v/>
      </c>
      <c r="N420" s="173" t="str">
        <f t="shared" si="18"/>
        <v/>
      </c>
      <c r="O420" s="18" t="str">
        <f>IF(N420="","",N420/SUMMARY!$D$1)</f>
        <v/>
      </c>
      <c r="P420" s="147"/>
      <c r="Q420" s="27" t="str">
        <f t="shared" si="19"/>
        <v/>
      </c>
      <c r="R420" s="173" t="str">
        <f t="shared" si="20"/>
        <v/>
      </c>
      <c r="S420" s="33" t="str">
        <f t="shared" si="21"/>
        <v/>
      </c>
      <c r="T420" s="147"/>
      <c r="U420" s="19" t="str">
        <f t="shared" si="22"/>
        <v/>
      </c>
      <c r="V420" s="184" t="str">
        <f t="shared" si="23"/>
        <v/>
      </c>
      <c r="W420" s="113"/>
      <c r="X420" s="191"/>
      <c r="Y420" s="30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</row>
    <row r="421" spans="1:75" ht="19">
      <c r="A421" s="14">
        <v>418</v>
      </c>
      <c r="B421" s="138"/>
      <c r="C421" s="109"/>
      <c r="D421" s="41"/>
      <c r="E421" s="110"/>
      <c r="F421" s="147"/>
      <c r="G421" s="154"/>
      <c r="H421" s="147"/>
      <c r="I421" s="130" t="str">
        <f t="shared" si="29"/>
        <v/>
      </c>
      <c r="J421" s="160" t="str">
        <f t="shared" si="30"/>
        <v/>
      </c>
      <c r="K421" s="160">
        <f t="shared" si="24"/>
        <v>0</v>
      </c>
      <c r="L421" s="162"/>
      <c r="M421" s="27" t="str">
        <f t="shared" si="17"/>
        <v/>
      </c>
      <c r="N421" s="173" t="str">
        <f t="shared" si="18"/>
        <v/>
      </c>
      <c r="O421" s="18" t="str">
        <f>IF(N421="","",N421/SUMMARY!$D$1)</f>
        <v/>
      </c>
      <c r="P421" s="147"/>
      <c r="Q421" s="27" t="str">
        <f t="shared" si="19"/>
        <v/>
      </c>
      <c r="R421" s="173" t="str">
        <f t="shared" si="20"/>
        <v/>
      </c>
      <c r="S421" s="33" t="str">
        <f t="shared" si="21"/>
        <v/>
      </c>
      <c r="T421" s="147"/>
      <c r="U421" s="19" t="str">
        <f t="shared" si="22"/>
        <v/>
      </c>
      <c r="V421" s="184" t="str">
        <f t="shared" si="23"/>
        <v/>
      </c>
      <c r="W421" s="113"/>
      <c r="X421" s="191"/>
      <c r="Y421" s="30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</row>
    <row r="422" spans="1:75" ht="19">
      <c r="A422" s="14">
        <v>419</v>
      </c>
      <c r="B422" s="138"/>
      <c r="C422" s="109"/>
      <c r="D422" s="41"/>
      <c r="E422" s="110"/>
      <c r="F422" s="147"/>
      <c r="G422" s="154"/>
      <c r="H422" s="147"/>
      <c r="I422" s="130" t="str">
        <f t="shared" si="29"/>
        <v/>
      </c>
      <c r="J422" s="160" t="str">
        <f t="shared" si="30"/>
        <v/>
      </c>
      <c r="K422" s="160">
        <f t="shared" si="24"/>
        <v>0</v>
      </c>
      <c r="L422" s="162"/>
      <c r="M422" s="27" t="str">
        <f t="shared" si="17"/>
        <v/>
      </c>
      <c r="N422" s="173" t="str">
        <f t="shared" si="18"/>
        <v/>
      </c>
      <c r="O422" s="18" t="str">
        <f>IF(N422="","",N422/SUMMARY!$D$1)</f>
        <v/>
      </c>
      <c r="P422" s="147"/>
      <c r="Q422" s="27" t="str">
        <f t="shared" si="19"/>
        <v/>
      </c>
      <c r="R422" s="173" t="str">
        <f t="shared" si="20"/>
        <v/>
      </c>
      <c r="S422" s="33" t="str">
        <f t="shared" si="21"/>
        <v/>
      </c>
      <c r="T422" s="147"/>
      <c r="U422" s="19" t="str">
        <f t="shared" si="22"/>
        <v/>
      </c>
      <c r="V422" s="184" t="str">
        <f t="shared" si="23"/>
        <v/>
      </c>
      <c r="W422" s="113"/>
      <c r="X422" s="191"/>
      <c r="Y422" s="30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</row>
    <row r="423" spans="1:75" ht="19">
      <c r="A423" s="14">
        <v>420</v>
      </c>
      <c r="B423" s="138"/>
      <c r="C423" s="109"/>
      <c r="D423" s="41"/>
      <c r="E423" s="110"/>
      <c r="F423" s="147"/>
      <c r="G423" s="154"/>
      <c r="H423" s="147"/>
      <c r="I423" s="130" t="str">
        <f t="shared" si="29"/>
        <v/>
      </c>
      <c r="J423" s="160" t="str">
        <f t="shared" si="30"/>
        <v/>
      </c>
      <c r="K423" s="160">
        <f t="shared" si="24"/>
        <v>0</v>
      </c>
      <c r="L423" s="162"/>
      <c r="M423" s="27" t="str">
        <f t="shared" si="17"/>
        <v/>
      </c>
      <c r="N423" s="173" t="str">
        <f t="shared" si="18"/>
        <v/>
      </c>
      <c r="O423" s="18" t="str">
        <f>IF(N423="","",N423/SUMMARY!$D$1)</f>
        <v/>
      </c>
      <c r="P423" s="147"/>
      <c r="Q423" s="27" t="str">
        <f t="shared" si="19"/>
        <v/>
      </c>
      <c r="R423" s="173" t="str">
        <f t="shared" si="20"/>
        <v/>
      </c>
      <c r="S423" s="33" t="str">
        <f t="shared" si="21"/>
        <v/>
      </c>
      <c r="T423" s="147"/>
      <c r="U423" s="19" t="str">
        <f t="shared" si="22"/>
        <v/>
      </c>
      <c r="V423" s="184" t="str">
        <f t="shared" si="23"/>
        <v/>
      </c>
      <c r="W423" s="113"/>
      <c r="X423" s="191"/>
      <c r="Y423" s="30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</row>
    <row r="424" spans="1:75" ht="19">
      <c r="A424" s="14">
        <v>421</v>
      </c>
      <c r="B424" s="138"/>
      <c r="C424" s="109"/>
      <c r="D424" s="41"/>
      <c r="E424" s="110"/>
      <c r="F424" s="147"/>
      <c r="G424" s="154"/>
      <c r="H424" s="147"/>
      <c r="I424" s="130" t="str">
        <f t="shared" si="29"/>
        <v/>
      </c>
      <c r="J424" s="160" t="str">
        <f t="shared" si="30"/>
        <v/>
      </c>
      <c r="K424" s="160">
        <f t="shared" si="24"/>
        <v>0</v>
      </c>
      <c r="L424" s="162"/>
      <c r="M424" s="27" t="str">
        <f t="shared" si="17"/>
        <v/>
      </c>
      <c r="N424" s="173" t="str">
        <f t="shared" si="18"/>
        <v/>
      </c>
      <c r="O424" s="18" t="str">
        <f>IF(N424="","",N424/SUMMARY!$D$1)</f>
        <v/>
      </c>
      <c r="P424" s="147"/>
      <c r="Q424" s="27" t="str">
        <f t="shared" si="19"/>
        <v/>
      </c>
      <c r="R424" s="173" t="str">
        <f t="shared" si="20"/>
        <v/>
      </c>
      <c r="S424" s="33" t="str">
        <f t="shared" si="21"/>
        <v/>
      </c>
      <c r="T424" s="147"/>
      <c r="U424" s="19" t="str">
        <f t="shared" si="22"/>
        <v/>
      </c>
      <c r="V424" s="184" t="str">
        <f t="shared" si="23"/>
        <v/>
      </c>
      <c r="W424" s="113"/>
      <c r="X424" s="191"/>
      <c r="Y424" s="30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</row>
    <row r="425" spans="1:75" ht="19">
      <c r="A425" s="14">
        <v>422</v>
      </c>
      <c r="B425" s="138"/>
      <c r="C425" s="109"/>
      <c r="D425" s="41"/>
      <c r="E425" s="110"/>
      <c r="F425" s="147"/>
      <c r="G425" s="154"/>
      <c r="H425" s="147"/>
      <c r="I425" s="130" t="str">
        <f t="shared" si="29"/>
        <v/>
      </c>
      <c r="J425" s="160" t="str">
        <f t="shared" si="30"/>
        <v/>
      </c>
      <c r="K425" s="160">
        <f t="shared" si="24"/>
        <v>0</v>
      </c>
      <c r="L425" s="162"/>
      <c r="M425" s="27" t="str">
        <f t="shared" si="17"/>
        <v/>
      </c>
      <c r="N425" s="173" t="str">
        <f t="shared" si="18"/>
        <v/>
      </c>
      <c r="O425" s="18" t="str">
        <f>IF(N425="","",N425/SUMMARY!$D$1)</f>
        <v/>
      </c>
      <c r="P425" s="147"/>
      <c r="Q425" s="27" t="str">
        <f t="shared" si="19"/>
        <v/>
      </c>
      <c r="R425" s="173" t="str">
        <f t="shared" si="20"/>
        <v/>
      </c>
      <c r="S425" s="33" t="str">
        <f t="shared" si="21"/>
        <v/>
      </c>
      <c r="T425" s="147"/>
      <c r="U425" s="19" t="str">
        <f t="shared" si="22"/>
        <v/>
      </c>
      <c r="V425" s="184" t="str">
        <f t="shared" si="23"/>
        <v/>
      </c>
      <c r="W425" s="113"/>
      <c r="X425" s="191"/>
      <c r="Y425" s="30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</row>
    <row r="426" spans="1:75" ht="19">
      <c r="A426" s="14">
        <v>423</v>
      </c>
      <c r="B426" s="138"/>
      <c r="C426" s="109"/>
      <c r="D426" s="41"/>
      <c r="E426" s="110"/>
      <c r="F426" s="147"/>
      <c r="G426" s="154"/>
      <c r="H426" s="147"/>
      <c r="I426" s="130" t="str">
        <f t="shared" si="29"/>
        <v/>
      </c>
      <c r="J426" s="160" t="str">
        <f t="shared" si="30"/>
        <v/>
      </c>
      <c r="K426" s="160">
        <f t="shared" si="24"/>
        <v>0</v>
      </c>
      <c r="L426" s="162"/>
      <c r="M426" s="27" t="str">
        <f t="shared" si="17"/>
        <v/>
      </c>
      <c r="N426" s="173" t="str">
        <f t="shared" si="18"/>
        <v/>
      </c>
      <c r="O426" s="18" t="str">
        <f>IF(N426="","",N426/SUMMARY!$D$1)</f>
        <v/>
      </c>
      <c r="P426" s="147"/>
      <c r="Q426" s="27" t="str">
        <f t="shared" si="19"/>
        <v/>
      </c>
      <c r="R426" s="173" t="str">
        <f t="shared" si="20"/>
        <v/>
      </c>
      <c r="S426" s="33" t="str">
        <f t="shared" si="21"/>
        <v/>
      </c>
      <c r="T426" s="147"/>
      <c r="U426" s="19" t="str">
        <f t="shared" si="22"/>
        <v/>
      </c>
      <c r="V426" s="184" t="str">
        <f t="shared" si="23"/>
        <v/>
      </c>
      <c r="W426" s="113"/>
      <c r="X426" s="191"/>
      <c r="Y426" s="30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</row>
    <row r="427" spans="1:75" ht="19">
      <c r="A427" s="14">
        <v>424</v>
      </c>
      <c r="B427" s="138"/>
      <c r="C427" s="109"/>
      <c r="D427" s="41"/>
      <c r="E427" s="110"/>
      <c r="F427" s="147"/>
      <c r="G427" s="154"/>
      <c r="H427" s="147"/>
      <c r="I427" s="130" t="str">
        <f t="shared" si="29"/>
        <v/>
      </c>
      <c r="J427" s="160" t="str">
        <f t="shared" si="30"/>
        <v/>
      </c>
      <c r="K427" s="160">
        <f t="shared" si="24"/>
        <v>0</v>
      </c>
      <c r="L427" s="162"/>
      <c r="M427" s="27" t="str">
        <f t="shared" si="17"/>
        <v/>
      </c>
      <c r="N427" s="173" t="str">
        <f t="shared" si="18"/>
        <v/>
      </c>
      <c r="O427" s="18" t="str">
        <f>IF(N427="","",N427/SUMMARY!$D$1)</f>
        <v/>
      </c>
      <c r="P427" s="147"/>
      <c r="Q427" s="27" t="str">
        <f t="shared" si="19"/>
        <v/>
      </c>
      <c r="R427" s="173" t="str">
        <f t="shared" si="20"/>
        <v/>
      </c>
      <c r="S427" s="33" t="str">
        <f t="shared" si="21"/>
        <v/>
      </c>
      <c r="T427" s="147"/>
      <c r="U427" s="19" t="str">
        <f t="shared" si="22"/>
        <v/>
      </c>
      <c r="V427" s="184" t="str">
        <f t="shared" si="23"/>
        <v/>
      </c>
      <c r="W427" s="113"/>
      <c r="X427" s="191"/>
      <c r="Y427" s="30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</row>
    <row r="428" spans="1:75" ht="19">
      <c r="A428" s="14">
        <v>425</v>
      </c>
      <c r="B428" s="138"/>
      <c r="C428" s="109"/>
      <c r="D428" s="41"/>
      <c r="E428" s="110"/>
      <c r="F428" s="147"/>
      <c r="G428" s="154"/>
      <c r="H428" s="147"/>
      <c r="I428" s="130" t="str">
        <f t="shared" si="29"/>
        <v/>
      </c>
      <c r="J428" s="160" t="str">
        <f t="shared" si="30"/>
        <v/>
      </c>
      <c r="K428" s="160">
        <f t="shared" si="24"/>
        <v>0</v>
      </c>
      <c r="L428" s="162"/>
      <c r="M428" s="27" t="str">
        <f t="shared" si="17"/>
        <v/>
      </c>
      <c r="N428" s="173" t="str">
        <f t="shared" si="18"/>
        <v/>
      </c>
      <c r="O428" s="18" t="str">
        <f>IF(N428="","",N428/SUMMARY!$D$1)</f>
        <v/>
      </c>
      <c r="P428" s="147"/>
      <c r="Q428" s="27" t="str">
        <f t="shared" si="19"/>
        <v/>
      </c>
      <c r="R428" s="173" t="str">
        <f t="shared" si="20"/>
        <v/>
      </c>
      <c r="S428" s="33" t="str">
        <f t="shared" si="21"/>
        <v/>
      </c>
      <c r="T428" s="147"/>
      <c r="U428" s="19" t="str">
        <f t="shared" si="22"/>
        <v/>
      </c>
      <c r="V428" s="184" t="str">
        <f t="shared" si="23"/>
        <v/>
      </c>
      <c r="W428" s="113"/>
      <c r="X428" s="191"/>
      <c r="Y428" s="30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</row>
    <row r="429" spans="1:75" ht="19">
      <c r="A429" s="14">
        <v>426</v>
      </c>
      <c r="B429" s="138"/>
      <c r="C429" s="109"/>
      <c r="D429" s="41"/>
      <c r="E429" s="110"/>
      <c r="F429" s="147"/>
      <c r="G429" s="154"/>
      <c r="H429" s="147"/>
      <c r="I429" s="130" t="str">
        <f t="shared" si="29"/>
        <v/>
      </c>
      <c r="J429" s="160" t="str">
        <f t="shared" si="30"/>
        <v/>
      </c>
      <c r="K429" s="160">
        <f t="shared" si="24"/>
        <v>0</v>
      </c>
      <c r="L429" s="162"/>
      <c r="M429" s="27" t="str">
        <f t="shared" si="17"/>
        <v/>
      </c>
      <c r="N429" s="173" t="str">
        <f t="shared" si="18"/>
        <v/>
      </c>
      <c r="O429" s="18" t="str">
        <f>IF(N429="","",N429/SUMMARY!$D$1)</f>
        <v/>
      </c>
      <c r="P429" s="147"/>
      <c r="Q429" s="27" t="str">
        <f t="shared" si="19"/>
        <v/>
      </c>
      <c r="R429" s="173" t="str">
        <f t="shared" si="20"/>
        <v/>
      </c>
      <c r="S429" s="33" t="str">
        <f t="shared" si="21"/>
        <v/>
      </c>
      <c r="T429" s="147"/>
      <c r="U429" s="19" t="str">
        <f t="shared" si="22"/>
        <v/>
      </c>
      <c r="V429" s="184" t="str">
        <f t="shared" si="23"/>
        <v/>
      </c>
      <c r="W429" s="113"/>
      <c r="X429" s="191"/>
      <c r="Y429" s="30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</row>
    <row r="430" spans="1:75" ht="19">
      <c r="A430" s="14">
        <v>427</v>
      </c>
      <c r="B430" s="138"/>
      <c r="C430" s="109"/>
      <c r="D430" s="41"/>
      <c r="E430" s="110"/>
      <c r="F430" s="147"/>
      <c r="G430" s="154"/>
      <c r="H430" s="147"/>
      <c r="I430" s="130" t="str">
        <f t="shared" si="29"/>
        <v/>
      </c>
      <c r="J430" s="160" t="str">
        <f t="shared" si="30"/>
        <v/>
      </c>
      <c r="K430" s="160">
        <f t="shared" si="24"/>
        <v>0</v>
      </c>
      <c r="L430" s="162"/>
      <c r="M430" s="27" t="str">
        <f t="shared" si="17"/>
        <v/>
      </c>
      <c r="N430" s="173" t="str">
        <f t="shared" si="18"/>
        <v/>
      </c>
      <c r="O430" s="18" t="str">
        <f>IF(N430="","",N430/SUMMARY!$D$1)</f>
        <v/>
      </c>
      <c r="P430" s="147"/>
      <c r="Q430" s="27" t="str">
        <f t="shared" si="19"/>
        <v/>
      </c>
      <c r="R430" s="173" t="str">
        <f t="shared" si="20"/>
        <v/>
      </c>
      <c r="S430" s="33" t="str">
        <f t="shared" si="21"/>
        <v/>
      </c>
      <c r="T430" s="147"/>
      <c r="U430" s="19" t="str">
        <f t="shared" si="22"/>
        <v/>
      </c>
      <c r="V430" s="184" t="str">
        <f t="shared" si="23"/>
        <v/>
      </c>
      <c r="W430" s="113"/>
      <c r="X430" s="191"/>
      <c r="Y430" s="30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</row>
    <row r="431" spans="1:75" ht="19">
      <c r="A431" s="14">
        <v>428</v>
      </c>
      <c r="B431" s="138"/>
      <c r="C431" s="109"/>
      <c r="D431" s="41"/>
      <c r="E431" s="110"/>
      <c r="F431" s="147"/>
      <c r="G431" s="154"/>
      <c r="H431" s="147"/>
      <c r="I431" s="130" t="str">
        <f t="shared" si="29"/>
        <v/>
      </c>
      <c r="J431" s="160" t="str">
        <f t="shared" si="30"/>
        <v/>
      </c>
      <c r="K431" s="160">
        <f t="shared" si="24"/>
        <v>0</v>
      </c>
      <c r="L431" s="162"/>
      <c r="M431" s="27" t="str">
        <f t="shared" si="17"/>
        <v/>
      </c>
      <c r="N431" s="173" t="str">
        <f t="shared" si="18"/>
        <v/>
      </c>
      <c r="O431" s="18" t="str">
        <f>IF(N431="","",N431/SUMMARY!$D$1)</f>
        <v/>
      </c>
      <c r="P431" s="147"/>
      <c r="Q431" s="27" t="str">
        <f t="shared" si="19"/>
        <v/>
      </c>
      <c r="R431" s="173" t="str">
        <f t="shared" si="20"/>
        <v/>
      </c>
      <c r="S431" s="33" t="str">
        <f t="shared" si="21"/>
        <v/>
      </c>
      <c r="T431" s="147"/>
      <c r="U431" s="19" t="str">
        <f t="shared" si="22"/>
        <v/>
      </c>
      <c r="V431" s="184" t="str">
        <f t="shared" si="23"/>
        <v/>
      </c>
      <c r="W431" s="113"/>
      <c r="X431" s="191"/>
      <c r="Y431" s="30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</row>
    <row r="432" spans="1:75" ht="19">
      <c r="A432" s="14">
        <v>429</v>
      </c>
      <c r="B432" s="138"/>
      <c r="C432" s="109"/>
      <c r="D432" s="41"/>
      <c r="E432" s="110"/>
      <c r="F432" s="147"/>
      <c r="G432" s="154"/>
      <c r="H432" s="147"/>
      <c r="I432" s="130" t="str">
        <f t="shared" si="29"/>
        <v/>
      </c>
      <c r="J432" s="160" t="str">
        <f t="shared" si="30"/>
        <v/>
      </c>
      <c r="K432" s="160">
        <f t="shared" si="24"/>
        <v>0</v>
      </c>
      <c r="L432" s="162"/>
      <c r="M432" s="27" t="str">
        <f t="shared" si="17"/>
        <v/>
      </c>
      <c r="N432" s="173" t="str">
        <f t="shared" si="18"/>
        <v/>
      </c>
      <c r="O432" s="18" t="str">
        <f>IF(N432="","",N432/SUMMARY!$D$1)</f>
        <v/>
      </c>
      <c r="P432" s="147"/>
      <c r="Q432" s="27" t="str">
        <f t="shared" si="19"/>
        <v/>
      </c>
      <c r="R432" s="173" t="str">
        <f t="shared" si="20"/>
        <v/>
      </c>
      <c r="S432" s="33" t="str">
        <f t="shared" si="21"/>
        <v/>
      </c>
      <c r="T432" s="147"/>
      <c r="U432" s="19" t="str">
        <f t="shared" si="22"/>
        <v/>
      </c>
      <c r="V432" s="184" t="str">
        <f t="shared" si="23"/>
        <v/>
      </c>
      <c r="W432" s="113"/>
      <c r="X432" s="191"/>
      <c r="Y432" s="30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</row>
    <row r="433" spans="1:75" ht="19">
      <c r="A433" s="14">
        <v>430</v>
      </c>
      <c r="B433" s="138"/>
      <c r="C433" s="109"/>
      <c r="D433" s="41"/>
      <c r="E433" s="110"/>
      <c r="F433" s="147"/>
      <c r="G433" s="154"/>
      <c r="H433" s="147"/>
      <c r="I433" s="130" t="str">
        <f t="shared" si="29"/>
        <v/>
      </c>
      <c r="J433" s="160" t="str">
        <f t="shared" si="30"/>
        <v/>
      </c>
      <c r="K433" s="160">
        <f t="shared" si="24"/>
        <v>0</v>
      </c>
      <c r="L433" s="162"/>
      <c r="M433" s="27" t="str">
        <f t="shared" si="17"/>
        <v/>
      </c>
      <c r="N433" s="173" t="str">
        <f t="shared" si="18"/>
        <v/>
      </c>
      <c r="O433" s="18" t="str">
        <f>IF(N433="","",N433/SUMMARY!$D$1)</f>
        <v/>
      </c>
      <c r="P433" s="147"/>
      <c r="Q433" s="27" t="str">
        <f t="shared" si="19"/>
        <v/>
      </c>
      <c r="R433" s="173" t="str">
        <f t="shared" si="20"/>
        <v/>
      </c>
      <c r="S433" s="33" t="str">
        <f t="shared" si="21"/>
        <v/>
      </c>
      <c r="T433" s="147"/>
      <c r="U433" s="19" t="str">
        <f t="shared" si="22"/>
        <v/>
      </c>
      <c r="V433" s="184" t="str">
        <f t="shared" si="23"/>
        <v/>
      </c>
      <c r="W433" s="113"/>
      <c r="X433" s="191"/>
      <c r="Y433" s="30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</row>
    <row r="434" spans="1:75" ht="19">
      <c r="A434" s="14">
        <v>431</v>
      </c>
      <c r="B434" s="138"/>
      <c r="C434" s="109"/>
      <c r="D434" s="41"/>
      <c r="E434" s="110"/>
      <c r="F434" s="147"/>
      <c r="G434" s="154"/>
      <c r="H434" s="147"/>
      <c r="I434" s="130" t="str">
        <f t="shared" si="29"/>
        <v/>
      </c>
      <c r="J434" s="160" t="str">
        <f t="shared" si="30"/>
        <v/>
      </c>
      <c r="K434" s="160">
        <f t="shared" si="24"/>
        <v>0</v>
      </c>
      <c r="L434" s="162"/>
      <c r="M434" s="27" t="str">
        <f t="shared" si="17"/>
        <v/>
      </c>
      <c r="N434" s="173" t="str">
        <f t="shared" si="18"/>
        <v/>
      </c>
      <c r="O434" s="18" t="str">
        <f>IF(N434="","",N434/SUMMARY!$D$1)</f>
        <v/>
      </c>
      <c r="P434" s="147"/>
      <c r="Q434" s="27" t="str">
        <f t="shared" si="19"/>
        <v/>
      </c>
      <c r="R434" s="173" t="str">
        <f t="shared" si="20"/>
        <v/>
      </c>
      <c r="S434" s="33" t="str">
        <f t="shared" si="21"/>
        <v/>
      </c>
      <c r="T434" s="147"/>
      <c r="U434" s="19" t="str">
        <f t="shared" si="22"/>
        <v/>
      </c>
      <c r="V434" s="184" t="str">
        <f t="shared" si="23"/>
        <v/>
      </c>
      <c r="W434" s="113"/>
      <c r="X434" s="191"/>
      <c r="Y434" s="30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</row>
    <row r="435" spans="1:75" ht="19">
      <c r="A435" s="14">
        <v>432</v>
      </c>
      <c r="B435" s="138"/>
      <c r="C435" s="109"/>
      <c r="D435" s="41"/>
      <c r="E435" s="110"/>
      <c r="F435" s="147"/>
      <c r="G435" s="154"/>
      <c r="H435" s="147"/>
      <c r="I435" s="130" t="str">
        <f t="shared" si="29"/>
        <v/>
      </c>
      <c r="J435" s="160" t="str">
        <f t="shared" si="30"/>
        <v/>
      </c>
      <c r="K435" s="160">
        <f t="shared" si="24"/>
        <v>0</v>
      </c>
      <c r="L435" s="162"/>
      <c r="M435" s="27" t="str">
        <f t="shared" si="17"/>
        <v/>
      </c>
      <c r="N435" s="173" t="str">
        <f t="shared" si="18"/>
        <v/>
      </c>
      <c r="O435" s="18" t="str">
        <f>IF(N435="","",N435/SUMMARY!$D$1)</f>
        <v/>
      </c>
      <c r="P435" s="147"/>
      <c r="Q435" s="27" t="str">
        <f t="shared" si="19"/>
        <v/>
      </c>
      <c r="R435" s="173" t="str">
        <f t="shared" si="20"/>
        <v/>
      </c>
      <c r="S435" s="33" t="str">
        <f t="shared" si="21"/>
        <v/>
      </c>
      <c r="T435" s="147"/>
      <c r="U435" s="19" t="str">
        <f t="shared" si="22"/>
        <v/>
      </c>
      <c r="V435" s="184" t="str">
        <f t="shared" si="23"/>
        <v/>
      </c>
      <c r="W435" s="113"/>
      <c r="X435" s="191"/>
      <c r="Y435" s="30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</row>
    <row r="436" spans="1:75" ht="19">
      <c r="A436" s="14">
        <v>433</v>
      </c>
      <c r="B436" s="138"/>
      <c r="C436" s="109"/>
      <c r="D436" s="41"/>
      <c r="E436" s="110"/>
      <c r="F436" s="147"/>
      <c r="G436" s="154"/>
      <c r="H436" s="147"/>
      <c r="I436" s="130" t="str">
        <f t="shared" si="29"/>
        <v/>
      </c>
      <c r="J436" s="160" t="str">
        <f t="shared" si="30"/>
        <v/>
      </c>
      <c r="K436" s="160">
        <f t="shared" si="24"/>
        <v>0</v>
      </c>
      <c r="L436" s="162"/>
      <c r="M436" s="27" t="str">
        <f t="shared" si="17"/>
        <v/>
      </c>
      <c r="N436" s="173" t="str">
        <f t="shared" si="18"/>
        <v/>
      </c>
      <c r="O436" s="18" t="str">
        <f>IF(N436="","",N436/SUMMARY!$D$1)</f>
        <v/>
      </c>
      <c r="P436" s="147"/>
      <c r="Q436" s="27" t="str">
        <f t="shared" si="19"/>
        <v/>
      </c>
      <c r="R436" s="173" t="str">
        <f t="shared" si="20"/>
        <v/>
      </c>
      <c r="S436" s="33" t="str">
        <f t="shared" si="21"/>
        <v/>
      </c>
      <c r="T436" s="147"/>
      <c r="U436" s="19" t="str">
        <f t="shared" si="22"/>
        <v/>
      </c>
      <c r="V436" s="184" t="str">
        <f t="shared" si="23"/>
        <v/>
      </c>
      <c r="W436" s="113"/>
      <c r="X436" s="191"/>
      <c r="Y436" s="30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</row>
    <row r="437" spans="1:75" ht="19">
      <c r="A437" s="14">
        <v>434</v>
      </c>
      <c r="B437" s="138"/>
      <c r="C437" s="109"/>
      <c r="D437" s="41"/>
      <c r="E437" s="110"/>
      <c r="F437" s="147"/>
      <c r="G437" s="154"/>
      <c r="H437" s="147"/>
      <c r="I437" s="130" t="str">
        <f t="shared" si="29"/>
        <v/>
      </c>
      <c r="J437" s="160" t="str">
        <f t="shared" si="30"/>
        <v/>
      </c>
      <c r="K437" s="160">
        <f t="shared" si="24"/>
        <v>0</v>
      </c>
      <c r="L437" s="162"/>
      <c r="M437" s="27" t="str">
        <f t="shared" si="17"/>
        <v/>
      </c>
      <c r="N437" s="173" t="str">
        <f t="shared" si="18"/>
        <v/>
      </c>
      <c r="O437" s="18" t="str">
        <f>IF(N437="","",N437/SUMMARY!$D$1)</f>
        <v/>
      </c>
      <c r="P437" s="147"/>
      <c r="Q437" s="27" t="str">
        <f t="shared" si="19"/>
        <v/>
      </c>
      <c r="R437" s="173" t="str">
        <f t="shared" si="20"/>
        <v/>
      </c>
      <c r="S437" s="33" t="str">
        <f t="shared" si="21"/>
        <v/>
      </c>
      <c r="T437" s="147"/>
      <c r="U437" s="19" t="str">
        <f t="shared" si="22"/>
        <v/>
      </c>
      <c r="V437" s="184" t="str">
        <f t="shared" si="23"/>
        <v/>
      </c>
      <c r="W437" s="113"/>
      <c r="X437" s="191"/>
      <c r="Y437" s="30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</row>
    <row r="438" spans="1:75" ht="19">
      <c r="A438" s="14">
        <v>435</v>
      </c>
      <c r="B438" s="138"/>
      <c r="C438" s="109"/>
      <c r="D438" s="41"/>
      <c r="E438" s="110"/>
      <c r="F438" s="147"/>
      <c r="G438" s="154"/>
      <c r="H438" s="147"/>
      <c r="I438" s="130" t="str">
        <f t="shared" si="29"/>
        <v/>
      </c>
      <c r="J438" s="160" t="str">
        <f t="shared" si="30"/>
        <v/>
      </c>
      <c r="K438" s="160">
        <f t="shared" si="24"/>
        <v>0</v>
      </c>
      <c r="L438" s="162"/>
      <c r="M438" s="27" t="str">
        <f t="shared" si="17"/>
        <v/>
      </c>
      <c r="N438" s="173" t="str">
        <f t="shared" si="18"/>
        <v/>
      </c>
      <c r="O438" s="18" t="str">
        <f>IF(N438="","",N438/SUMMARY!$D$1)</f>
        <v/>
      </c>
      <c r="P438" s="147"/>
      <c r="Q438" s="27" t="str">
        <f t="shared" si="19"/>
        <v/>
      </c>
      <c r="R438" s="173" t="str">
        <f t="shared" si="20"/>
        <v/>
      </c>
      <c r="S438" s="33" t="str">
        <f t="shared" si="21"/>
        <v/>
      </c>
      <c r="T438" s="147"/>
      <c r="U438" s="19" t="str">
        <f t="shared" si="22"/>
        <v/>
      </c>
      <c r="V438" s="184" t="str">
        <f t="shared" si="23"/>
        <v/>
      </c>
      <c r="W438" s="113"/>
      <c r="X438" s="191"/>
      <c r="Y438" s="30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  <c r="BW438" s="78"/>
    </row>
    <row r="439" spans="1:75" ht="19">
      <c r="A439" s="14">
        <v>436</v>
      </c>
      <c r="B439" s="138"/>
      <c r="C439" s="109"/>
      <c r="D439" s="41"/>
      <c r="E439" s="110"/>
      <c r="F439" s="147"/>
      <c r="G439" s="154"/>
      <c r="H439" s="147"/>
      <c r="I439" s="130" t="str">
        <f t="shared" si="29"/>
        <v/>
      </c>
      <c r="J439" s="160" t="str">
        <f t="shared" si="30"/>
        <v/>
      </c>
      <c r="K439" s="160">
        <f t="shared" si="24"/>
        <v>0</v>
      </c>
      <c r="L439" s="162"/>
      <c r="M439" s="27" t="str">
        <f t="shared" si="17"/>
        <v/>
      </c>
      <c r="N439" s="173" t="str">
        <f t="shared" si="18"/>
        <v/>
      </c>
      <c r="O439" s="18" t="str">
        <f>IF(N439="","",N439/SUMMARY!$D$1)</f>
        <v/>
      </c>
      <c r="P439" s="147"/>
      <c r="Q439" s="27" t="str">
        <f t="shared" si="19"/>
        <v/>
      </c>
      <c r="R439" s="173" t="str">
        <f t="shared" si="20"/>
        <v/>
      </c>
      <c r="S439" s="33" t="str">
        <f t="shared" si="21"/>
        <v/>
      </c>
      <c r="T439" s="147"/>
      <c r="U439" s="19" t="str">
        <f t="shared" si="22"/>
        <v/>
      </c>
      <c r="V439" s="184" t="str">
        <f t="shared" si="23"/>
        <v/>
      </c>
      <c r="W439" s="113"/>
      <c r="X439" s="191"/>
      <c r="Y439" s="30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  <c r="BW439" s="78"/>
    </row>
    <row r="440" spans="1:75" ht="19">
      <c r="A440" s="14">
        <v>437</v>
      </c>
      <c r="B440" s="138"/>
      <c r="C440" s="109"/>
      <c r="D440" s="41"/>
      <c r="E440" s="110"/>
      <c r="F440" s="147"/>
      <c r="G440" s="154"/>
      <c r="H440" s="147"/>
      <c r="I440" s="130" t="str">
        <f t="shared" si="29"/>
        <v/>
      </c>
      <c r="J440" s="160" t="str">
        <f t="shared" si="30"/>
        <v/>
      </c>
      <c r="K440" s="160">
        <f t="shared" si="24"/>
        <v>0</v>
      </c>
      <c r="L440" s="162"/>
      <c r="M440" s="27" t="str">
        <f t="shared" si="17"/>
        <v/>
      </c>
      <c r="N440" s="173" t="str">
        <f t="shared" si="18"/>
        <v/>
      </c>
      <c r="O440" s="18" t="str">
        <f>IF(N440="","",N440/SUMMARY!$D$1)</f>
        <v/>
      </c>
      <c r="P440" s="147"/>
      <c r="Q440" s="27" t="str">
        <f t="shared" si="19"/>
        <v/>
      </c>
      <c r="R440" s="173" t="str">
        <f t="shared" si="20"/>
        <v/>
      </c>
      <c r="S440" s="33" t="str">
        <f t="shared" si="21"/>
        <v/>
      </c>
      <c r="T440" s="147"/>
      <c r="U440" s="19" t="str">
        <f t="shared" si="22"/>
        <v/>
      </c>
      <c r="V440" s="184" t="str">
        <f t="shared" si="23"/>
        <v/>
      </c>
      <c r="W440" s="113"/>
      <c r="X440" s="191"/>
      <c r="Y440" s="30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</row>
    <row r="441" spans="1:75" ht="19">
      <c r="A441" s="14">
        <v>438</v>
      </c>
      <c r="B441" s="138"/>
      <c r="C441" s="109"/>
      <c r="D441" s="41"/>
      <c r="E441" s="110"/>
      <c r="F441" s="147"/>
      <c r="G441" s="154"/>
      <c r="H441" s="147"/>
      <c r="I441" s="130" t="str">
        <f t="shared" si="29"/>
        <v/>
      </c>
      <c r="J441" s="160" t="str">
        <f t="shared" si="30"/>
        <v/>
      </c>
      <c r="K441" s="160">
        <f t="shared" si="24"/>
        <v>0</v>
      </c>
      <c r="L441" s="162"/>
      <c r="M441" s="27" t="str">
        <f t="shared" si="17"/>
        <v/>
      </c>
      <c r="N441" s="173" t="str">
        <f t="shared" si="18"/>
        <v/>
      </c>
      <c r="O441" s="18" t="str">
        <f>IF(N441="","",N441/SUMMARY!$D$1)</f>
        <v/>
      </c>
      <c r="P441" s="147"/>
      <c r="Q441" s="27" t="str">
        <f t="shared" si="19"/>
        <v/>
      </c>
      <c r="R441" s="173" t="str">
        <f t="shared" si="20"/>
        <v/>
      </c>
      <c r="S441" s="33" t="str">
        <f t="shared" si="21"/>
        <v/>
      </c>
      <c r="T441" s="147"/>
      <c r="U441" s="19" t="str">
        <f t="shared" si="22"/>
        <v/>
      </c>
      <c r="V441" s="184" t="str">
        <f t="shared" si="23"/>
        <v/>
      </c>
      <c r="W441" s="113"/>
      <c r="X441" s="191"/>
      <c r="Y441" s="30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</row>
    <row r="442" spans="1:75" ht="19">
      <c r="A442" s="14">
        <v>439</v>
      </c>
      <c r="B442" s="138"/>
      <c r="C442" s="109"/>
      <c r="D442" s="41"/>
      <c r="E442" s="110"/>
      <c r="F442" s="147"/>
      <c r="G442" s="154"/>
      <c r="H442" s="147"/>
      <c r="I442" s="130" t="str">
        <f t="shared" si="29"/>
        <v/>
      </c>
      <c r="J442" s="160" t="str">
        <f t="shared" si="30"/>
        <v/>
      </c>
      <c r="K442" s="160">
        <f t="shared" si="24"/>
        <v>0</v>
      </c>
      <c r="L442" s="162"/>
      <c r="M442" s="27" t="str">
        <f t="shared" si="17"/>
        <v/>
      </c>
      <c r="N442" s="173" t="str">
        <f t="shared" si="18"/>
        <v/>
      </c>
      <c r="O442" s="18" t="str">
        <f>IF(N442="","",N442/SUMMARY!$D$1)</f>
        <v/>
      </c>
      <c r="P442" s="147"/>
      <c r="Q442" s="27" t="str">
        <f t="shared" si="19"/>
        <v/>
      </c>
      <c r="R442" s="173" t="str">
        <f t="shared" si="20"/>
        <v/>
      </c>
      <c r="S442" s="33" t="str">
        <f t="shared" si="21"/>
        <v/>
      </c>
      <c r="T442" s="147"/>
      <c r="U442" s="19" t="str">
        <f t="shared" si="22"/>
        <v/>
      </c>
      <c r="V442" s="184" t="str">
        <f t="shared" si="23"/>
        <v/>
      </c>
      <c r="W442" s="113"/>
      <c r="X442" s="191"/>
      <c r="Y442" s="30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  <c r="BW442" s="78"/>
    </row>
    <row r="443" spans="1:75" ht="19">
      <c r="A443" s="14">
        <v>440</v>
      </c>
      <c r="B443" s="138"/>
      <c r="C443" s="109"/>
      <c r="D443" s="41"/>
      <c r="E443" s="110"/>
      <c r="F443" s="147"/>
      <c r="G443" s="154"/>
      <c r="H443" s="147"/>
      <c r="I443" s="130" t="str">
        <f t="shared" si="29"/>
        <v/>
      </c>
      <c r="J443" s="160" t="str">
        <f t="shared" si="30"/>
        <v/>
      </c>
      <c r="K443" s="160">
        <f t="shared" si="24"/>
        <v>0</v>
      </c>
      <c r="L443" s="162"/>
      <c r="M443" s="27" t="str">
        <f t="shared" si="17"/>
        <v/>
      </c>
      <c r="N443" s="173" t="str">
        <f t="shared" si="18"/>
        <v/>
      </c>
      <c r="O443" s="18" t="str">
        <f>IF(N443="","",N443/SUMMARY!$D$1)</f>
        <v/>
      </c>
      <c r="P443" s="147"/>
      <c r="Q443" s="27" t="str">
        <f t="shared" si="19"/>
        <v/>
      </c>
      <c r="R443" s="173" t="str">
        <f t="shared" si="20"/>
        <v/>
      </c>
      <c r="S443" s="33" t="str">
        <f t="shared" si="21"/>
        <v/>
      </c>
      <c r="T443" s="147"/>
      <c r="U443" s="19" t="str">
        <f t="shared" si="22"/>
        <v/>
      </c>
      <c r="V443" s="184" t="str">
        <f t="shared" si="23"/>
        <v/>
      </c>
      <c r="W443" s="113"/>
      <c r="X443" s="191"/>
      <c r="Y443" s="30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  <c r="BW443" s="78"/>
    </row>
    <row r="444" spans="1:75" ht="19">
      <c r="A444" s="14">
        <v>441</v>
      </c>
      <c r="B444" s="138"/>
      <c r="C444" s="109"/>
      <c r="D444" s="41"/>
      <c r="E444" s="110"/>
      <c r="F444" s="147"/>
      <c r="G444" s="154"/>
      <c r="H444" s="147"/>
      <c r="I444" s="130" t="str">
        <f t="shared" si="29"/>
        <v/>
      </c>
      <c r="J444" s="160" t="str">
        <f t="shared" si="30"/>
        <v/>
      </c>
      <c r="K444" s="160">
        <f t="shared" si="24"/>
        <v>0</v>
      </c>
      <c r="L444" s="162"/>
      <c r="M444" s="27" t="str">
        <f t="shared" si="17"/>
        <v/>
      </c>
      <c r="N444" s="173" t="str">
        <f t="shared" si="18"/>
        <v/>
      </c>
      <c r="O444" s="18" t="str">
        <f>IF(N444="","",N444/SUMMARY!$D$1)</f>
        <v/>
      </c>
      <c r="P444" s="147"/>
      <c r="Q444" s="27" t="str">
        <f t="shared" si="19"/>
        <v/>
      </c>
      <c r="R444" s="173" t="str">
        <f t="shared" si="20"/>
        <v/>
      </c>
      <c r="S444" s="33" t="str">
        <f t="shared" si="21"/>
        <v/>
      </c>
      <c r="T444" s="147"/>
      <c r="U444" s="19" t="str">
        <f t="shared" si="22"/>
        <v/>
      </c>
      <c r="V444" s="184" t="str">
        <f t="shared" si="23"/>
        <v/>
      </c>
      <c r="W444" s="113"/>
      <c r="X444" s="191"/>
      <c r="Y444" s="30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  <c r="BW444" s="78"/>
    </row>
    <row r="445" spans="1:75" ht="19">
      <c r="A445" s="14">
        <v>442</v>
      </c>
      <c r="B445" s="138"/>
      <c r="C445" s="109"/>
      <c r="D445" s="41"/>
      <c r="E445" s="110"/>
      <c r="F445" s="147"/>
      <c r="G445" s="154"/>
      <c r="H445" s="147"/>
      <c r="I445" s="130" t="str">
        <f t="shared" si="29"/>
        <v/>
      </c>
      <c r="J445" s="160" t="str">
        <f t="shared" si="30"/>
        <v/>
      </c>
      <c r="K445" s="160">
        <f t="shared" si="24"/>
        <v>0</v>
      </c>
      <c r="L445" s="162"/>
      <c r="M445" s="27" t="str">
        <f t="shared" si="17"/>
        <v/>
      </c>
      <c r="N445" s="173" t="str">
        <f t="shared" si="18"/>
        <v/>
      </c>
      <c r="O445" s="18" t="str">
        <f>IF(N445="","",N445/SUMMARY!$D$1)</f>
        <v/>
      </c>
      <c r="P445" s="147"/>
      <c r="Q445" s="27" t="str">
        <f t="shared" si="19"/>
        <v/>
      </c>
      <c r="R445" s="173" t="str">
        <f t="shared" si="20"/>
        <v/>
      </c>
      <c r="S445" s="33" t="str">
        <f t="shared" si="21"/>
        <v/>
      </c>
      <c r="T445" s="147"/>
      <c r="U445" s="19" t="str">
        <f t="shared" si="22"/>
        <v/>
      </c>
      <c r="V445" s="184" t="str">
        <f t="shared" si="23"/>
        <v/>
      </c>
      <c r="W445" s="113"/>
      <c r="X445" s="191"/>
      <c r="Y445" s="30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  <c r="BW445" s="78"/>
    </row>
    <row r="446" spans="1:75" ht="19">
      <c r="A446" s="14">
        <v>443</v>
      </c>
      <c r="B446" s="138"/>
      <c r="C446" s="109"/>
      <c r="D446" s="41"/>
      <c r="E446" s="110"/>
      <c r="F446" s="147"/>
      <c r="G446" s="154"/>
      <c r="H446" s="147"/>
      <c r="I446" s="130" t="str">
        <f t="shared" si="29"/>
        <v/>
      </c>
      <c r="J446" s="160" t="str">
        <f t="shared" si="30"/>
        <v/>
      </c>
      <c r="K446" s="160">
        <f t="shared" si="24"/>
        <v>0</v>
      </c>
      <c r="L446" s="162"/>
      <c r="M446" s="27" t="str">
        <f t="shared" si="17"/>
        <v/>
      </c>
      <c r="N446" s="173" t="str">
        <f t="shared" si="18"/>
        <v/>
      </c>
      <c r="O446" s="18" t="str">
        <f>IF(N446="","",N446/SUMMARY!$D$1)</f>
        <v/>
      </c>
      <c r="P446" s="147"/>
      <c r="Q446" s="27" t="str">
        <f t="shared" si="19"/>
        <v/>
      </c>
      <c r="R446" s="173" t="str">
        <f t="shared" si="20"/>
        <v/>
      </c>
      <c r="S446" s="33" t="str">
        <f t="shared" si="21"/>
        <v/>
      </c>
      <c r="T446" s="147"/>
      <c r="U446" s="19" t="str">
        <f t="shared" si="22"/>
        <v/>
      </c>
      <c r="V446" s="184" t="str">
        <f t="shared" si="23"/>
        <v/>
      </c>
      <c r="W446" s="113"/>
      <c r="X446" s="191"/>
      <c r="Y446" s="30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  <c r="BW446" s="78"/>
    </row>
    <row r="447" spans="1:75" ht="19">
      <c r="A447" s="14">
        <v>444</v>
      </c>
      <c r="B447" s="138"/>
      <c r="C447" s="109"/>
      <c r="D447" s="41"/>
      <c r="E447" s="110"/>
      <c r="F447" s="147"/>
      <c r="G447" s="154"/>
      <c r="H447" s="147"/>
      <c r="I447" s="130" t="str">
        <f t="shared" si="29"/>
        <v/>
      </c>
      <c r="J447" s="160" t="str">
        <f t="shared" si="30"/>
        <v/>
      </c>
      <c r="K447" s="160">
        <f t="shared" si="24"/>
        <v>0</v>
      </c>
      <c r="L447" s="162"/>
      <c r="M447" s="27" t="str">
        <f t="shared" si="17"/>
        <v/>
      </c>
      <c r="N447" s="173" t="str">
        <f t="shared" si="18"/>
        <v/>
      </c>
      <c r="O447" s="18" t="str">
        <f>IF(N447="","",N447/SUMMARY!$D$1)</f>
        <v/>
      </c>
      <c r="P447" s="147"/>
      <c r="Q447" s="27" t="str">
        <f t="shared" si="19"/>
        <v/>
      </c>
      <c r="R447" s="173" t="str">
        <f t="shared" si="20"/>
        <v/>
      </c>
      <c r="S447" s="33" t="str">
        <f t="shared" si="21"/>
        <v/>
      </c>
      <c r="T447" s="147"/>
      <c r="U447" s="19" t="str">
        <f t="shared" si="22"/>
        <v/>
      </c>
      <c r="V447" s="184" t="str">
        <f t="shared" si="23"/>
        <v/>
      </c>
      <c r="W447" s="113"/>
      <c r="X447" s="191"/>
      <c r="Y447" s="30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  <c r="BW447" s="78"/>
    </row>
    <row r="448" spans="1:75" ht="19">
      <c r="A448" s="14">
        <v>445</v>
      </c>
      <c r="B448" s="138"/>
      <c r="C448" s="109"/>
      <c r="D448" s="41"/>
      <c r="E448" s="110"/>
      <c r="F448" s="147"/>
      <c r="G448" s="154"/>
      <c r="H448" s="147"/>
      <c r="I448" s="130" t="str">
        <f t="shared" si="29"/>
        <v/>
      </c>
      <c r="J448" s="160" t="str">
        <f t="shared" si="30"/>
        <v/>
      </c>
      <c r="K448" s="160">
        <f t="shared" si="24"/>
        <v>0</v>
      </c>
      <c r="L448" s="162"/>
      <c r="M448" s="27" t="str">
        <f t="shared" si="17"/>
        <v/>
      </c>
      <c r="N448" s="173" t="str">
        <f t="shared" si="18"/>
        <v/>
      </c>
      <c r="O448" s="18" t="str">
        <f>IF(N448="","",N448/SUMMARY!$D$1)</f>
        <v/>
      </c>
      <c r="P448" s="147"/>
      <c r="Q448" s="27" t="str">
        <f t="shared" si="19"/>
        <v/>
      </c>
      <c r="R448" s="173" t="str">
        <f t="shared" si="20"/>
        <v/>
      </c>
      <c r="S448" s="33" t="str">
        <f t="shared" si="21"/>
        <v/>
      </c>
      <c r="T448" s="147"/>
      <c r="U448" s="19" t="str">
        <f t="shared" si="22"/>
        <v/>
      </c>
      <c r="V448" s="184" t="str">
        <f t="shared" si="23"/>
        <v/>
      </c>
      <c r="W448" s="113"/>
      <c r="X448" s="191"/>
      <c r="Y448" s="30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  <c r="BW448" s="78"/>
    </row>
    <row r="449" spans="1:75" ht="19">
      <c r="A449" s="14">
        <v>446</v>
      </c>
      <c r="B449" s="138"/>
      <c r="C449" s="109"/>
      <c r="D449" s="41"/>
      <c r="E449" s="110"/>
      <c r="F449" s="147"/>
      <c r="G449" s="154"/>
      <c r="H449" s="147"/>
      <c r="I449" s="130" t="str">
        <f t="shared" si="29"/>
        <v/>
      </c>
      <c r="J449" s="160" t="str">
        <f t="shared" si="30"/>
        <v/>
      </c>
      <c r="K449" s="160">
        <f t="shared" si="24"/>
        <v>0</v>
      </c>
      <c r="L449" s="162"/>
      <c r="M449" s="27" t="str">
        <f t="shared" si="17"/>
        <v/>
      </c>
      <c r="N449" s="173" t="str">
        <f t="shared" si="18"/>
        <v/>
      </c>
      <c r="O449" s="18" t="str">
        <f>IF(N449="","",N449/SUMMARY!$D$1)</f>
        <v/>
      </c>
      <c r="P449" s="147"/>
      <c r="Q449" s="27" t="str">
        <f t="shared" si="19"/>
        <v/>
      </c>
      <c r="R449" s="173" t="str">
        <f t="shared" si="20"/>
        <v/>
      </c>
      <c r="S449" s="33" t="str">
        <f t="shared" si="21"/>
        <v/>
      </c>
      <c r="T449" s="147"/>
      <c r="U449" s="19" t="str">
        <f t="shared" si="22"/>
        <v/>
      </c>
      <c r="V449" s="184" t="str">
        <f t="shared" si="23"/>
        <v/>
      </c>
      <c r="W449" s="113"/>
      <c r="X449" s="191"/>
      <c r="Y449" s="30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  <c r="BW449" s="78"/>
    </row>
    <row r="450" spans="1:75" ht="19">
      <c r="A450" s="14">
        <v>447</v>
      </c>
      <c r="B450" s="138"/>
      <c r="C450" s="109"/>
      <c r="D450" s="41"/>
      <c r="E450" s="110"/>
      <c r="F450" s="147"/>
      <c r="G450" s="154"/>
      <c r="H450" s="147"/>
      <c r="I450" s="130" t="str">
        <f t="shared" si="29"/>
        <v/>
      </c>
      <c r="J450" s="160" t="str">
        <f t="shared" si="30"/>
        <v/>
      </c>
      <c r="K450" s="160">
        <f t="shared" si="24"/>
        <v>0</v>
      </c>
      <c r="L450" s="162"/>
      <c r="M450" s="27" t="str">
        <f t="shared" si="17"/>
        <v/>
      </c>
      <c r="N450" s="173" t="str">
        <f t="shared" si="18"/>
        <v/>
      </c>
      <c r="O450" s="18" t="str">
        <f>IF(N450="","",N450/SUMMARY!$D$1)</f>
        <v/>
      </c>
      <c r="P450" s="147"/>
      <c r="Q450" s="27" t="str">
        <f t="shared" si="19"/>
        <v/>
      </c>
      <c r="R450" s="173" t="str">
        <f t="shared" si="20"/>
        <v/>
      </c>
      <c r="S450" s="33" t="str">
        <f t="shared" si="21"/>
        <v/>
      </c>
      <c r="T450" s="147"/>
      <c r="U450" s="19" t="str">
        <f t="shared" si="22"/>
        <v/>
      </c>
      <c r="V450" s="184" t="str">
        <f t="shared" si="23"/>
        <v/>
      </c>
      <c r="W450" s="113"/>
      <c r="X450" s="191"/>
      <c r="Y450" s="30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  <c r="BW450" s="78"/>
    </row>
    <row r="451" spans="1:75" ht="19">
      <c r="A451" s="14">
        <v>448</v>
      </c>
      <c r="B451" s="138"/>
      <c r="C451" s="109"/>
      <c r="D451" s="41"/>
      <c r="E451" s="110"/>
      <c r="F451" s="147"/>
      <c r="G451" s="154"/>
      <c r="H451" s="147"/>
      <c r="I451" s="130" t="str">
        <f t="shared" si="29"/>
        <v/>
      </c>
      <c r="J451" s="160" t="str">
        <f t="shared" si="30"/>
        <v/>
      </c>
      <c r="K451" s="160">
        <f t="shared" si="24"/>
        <v>0</v>
      </c>
      <c r="L451" s="162"/>
      <c r="M451" s="27" t="str">
        <f t="shared" si="17"/>
        <v/>
      </c>
      <c r="N451" s="173" t="str">
        <f t="shared" si="18"/>
        <v/>
      </c>
      <c r="O451" s="18" t="str">
        <f>IF(N451="","",N451/SUMMARY!$D$1)</f>
        <v/>
      </c>
      <c r="P451" s="147"/>
      <c r="Q451" s="27" t="str">
        <f t="shared" si="19"/>
        <v/>
      </c>
      <c r="R451" s="173" t="str">
        <f t="shared" si="20"/>
        <v/>
      </c>
      <c r="S451" s="33" t="str">
        <f t="shared" si="21"/>
        <v/>
      </c>
      <c r="T451" s="147"/>
      <c r="U451" s="19" t="str">
        <f t="shared" si="22"/>
        <v/>
      </c>
      <c r="V451" s="184" t="str">
        <f t="shared" si="23"/>
        <v/>
      </c>
      <c r="W451" s="113"/>
      <c r="X451" s="191"/>
      <c r="Y451" s="30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  <c r="BT451" s="78"/>
      <c r="BU451" s="78"/>
      <c r="BV451" s="78"/>
      <c r="BW451" s="78"/>
    </row>
    <row r="452" spans="1:75" ht="19">
      <c r="A452" s="14">
        <v>449</v>
      </c>
      <c r="B452" s="138"/>
      <c r="C452" s="109"/>
      <c r="D452" s="41"/>
      <c r="E452" s="110"/>
      <c r="F452" s="147"/>
      <c r="G452" s="154"/>
      <c r="H452" s="147"/>
      <c r="I452" s="130" t="str">
        <f t="shared" si="29"/>
        <v/>
      </c>
      <c r="J452" s="160" t="str">
        <f t="shared" si="30"/>
        <v/>
      </c>
      <c r="K452" s="160">
        <f t="shared" si="24"/>
        <v>0</v>
      </c>
      <c r="L452" s="162"/>
      <c r="M452" s="27" t="str">
        <f t="shared" si="17"/>
        <v/>
      </c>
      <c r="N452" s="173" t="str">
        <f t="shared" si="18"/>
        <v/>
      </c>
      <c r="O452" s="18" t="str">
        <f>IF(N452="","",N452/SUMMARY!$D$1)</f>
        <v/>
      </c>
      <c r="P452" s="147"/>
      <c r="Q452" s="27" t="str">
        <f t="shared" si="19"/>
        <v/>
      </c>
      <c r="R452" s="173" t="str">
        <f t="shared" si="20"/>
        <v/>
      </c>
      <c r="S452" s="33" t="str">
        <f t="shared" si="21"/>
        <v/>
      </c>
      <c r="T452" s="147"/>
      <c r="U452" s="19" t="str">
        <f t="shared" si="22"/>
        <v/>
      </c>
      <c r="V452" s="184" t="str">
        <f t="shared" si="23"/>
        <v/>
      </c>
      <c r="W452" s="113"/>
      <c r="X452" s="191"/>
      <c r="Y452" s="30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  <c r="BW452" s="78"/>
    </row>
    <row r="453" spans="1:75" ht="19">
      <c r="A453" s="14">
        <v>450</v>
      </c>
      <c r="B453" s="138"/>
      <c r="C453" s="109"/>
      <c r="D453" s="41"/>
      <c r="E453" s="110"/>
      <c r="F453" s="147"/>
      <c r="G453" s="154"/>
      <c r="H453" s="147"/>
      <c r="I453" s="130" t="str">
        <f t="shared" ref="I453:I503" si="31">IF(H453="","",IF(E453="SELL","-",(J453)/H453))</f>
        <v/>
      </c>
      <c r="J453" s="160" t="str">
        <f t="shared" si="30"/>
        <v/>
      </c>
      <c r="K453" s="160">
        <f t="shared" si="24"/>
        <v>0</v>
      </c>
      <c r="L453" s="162"/>
      <c r="M453" s="27" t="str">
        <f t="shared" si="17"/>
        <v/>
      </c>
      <c r="N453" s="173" t="str">
        <f t="shared" si="18"/>
        <v/>
      </c>
      <c r="O453" s="18" t="str">
        <f>IF(N453="","",N453/SUMMARY!$D$1)</f>
        <v/>
      </c>
      <c r="P453" s="147"/>
      <c r="Q453" s="27" t="str">
        <f t="shared" si="19"/>
        <v/>
      </c>
      <c r="R453" s="173" t="str">
        <f t="shared" si="20"/>
        <v/>
      </c>
      <c r="S453" s="33" t="str">
        <f t="shared" si="21"/>
        <v/>
      </c>
      <c r="T453" s="147"/>
      <c r="U453" s="19" t="str">
        <f t="shared" si="22"/>
        <v/>
      </c>
      <c r="V453" s="184" t="str">
        <f t="shared" si="23"/>
        <v/>
      </c>
      <c r="W453" s="113"/>
      <c r="X453" s="191"/>
      <c r="Y453" s="30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  <c r="BT453" s="78"/>
      <c r="BU453" s="78"/>
      <c r="BV453" s="78"/>
      <c r="BW453" s="78"/>
    </row>
    <row r="454" spans="1:75" ht="19">
      <c r="A454" s="14">
        <v>451</v>
      </c>
      <c r="B454" s="138"/>
      <c r="C454" s="109"/>
      <c r="D454" s="41"/>
      <c r="E454" s="110"/>
      <c r="F454" s="147"/>
      <c r="G454" s="154"/>
      <c r="H454" s="147"/>
      <c r="I454" s="130" t="str">
        <f t="shared" si="31"/>
        <v/>
      </c>
      <c r="J454" s="160" t="str">
        <f t="shared" si="30"/>
        <v/>
      </c>
      <c r="K454" s="160">
        <f t="shared" si="24"/>
        <v>0</v>
      </c>
      <c r="L454" s="162"/>
      <c r="M454" s="27" t="str">
        <f t="shared" si="17"/>
        <v/>
      </c>
      <c r="N454" s="173" t="str">
        <f t="shared" si="18"/>
        <v/>
      </c>
      <c r="O454" s="18" t="str">
        <f>IF(N454="","",N454/SUMMARY!$D$1)</f>
        <v/>
      </c>
      <c r="P454" s="147"/>
      <c r="Q454" s="27" t="str">
        <f t="shared" si="19"/>
        <v/>
      </c>
      <c r="R454" s="173" t="str">
        <f t="shared" si="20"/>
        <v/>
      </c>
      <c r="S454" s="33" t="str">
        <f t="shared" si="21"/>
        <v/>
      </c>
      <c r="T454" s="147"/>
      <c r="U454" s="19" t="str">
        <f t="shared" si="22"/>
        <v/>
      </c>
      <c r="V454" s="184" t="str">
        <f t="shared" si="23"/>
        <v/>
      </c>
      <c r="W454" s="113"/>
      <c r="X454" s="191"/>
      <c r="Y454" s="30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  <c r="BT454" s="78"/>
      <c r="BU454" s="78"/>
      <c r="BV454" s="78"/>
      <c r="BW454" s="78"/>
    </row>
    <row r="455" spans="1:75" ht="19">
      <c r="A455" s="14">
        <v>452</v>
      </c>
      <c r="B455" s="138"/>
      <c r="C455" s="109"/>
      <c r="D455" s="41"/>
      <c r="E455" s="110"/>
      <c r="F455" s="147"/>
      <c r="G455" s="154"/>
      <c r="H455" s="147"/>
      <c r="I455" s="130" t="str">
        <f t="shared" si="31"/>
        <v/>
      </c>
      <c r="J455" s="160" t="str">
        <f t="shared" ref="J455:J503" si="32">IF(F455="","",F455*G455)</f>
        <v/>
      </c>
      <c r="K455" s="160">
        <f t="shared" si="24"/>
        <v>0</v>
      </c>
      <c r="L455" s="162"/>
      <c r="M455" s="27" t="str">
        <f t="shared" si="17"/>
        <v/>
      </c>
      <c r="N455" s="173" t="str">
        <f t="shared" si="18"/>
        <v/>
      </c>
      <c r="O455" s="18" t="str">
        <f>IF(N455="","",N455/SUMMARY!$D$1)</f>
        <v/>
      </c>
      <c r="P455" s="147"/>
      <c r="Q455" s="27" t="str">
        <f t="shared" si="19"/>
        <v/>
      </c>
      <c r="R455" s="173" t="str">
        <f t="shared" si="20"/>
        <v/>
      </c>
      <c r="S455" s="33" t="str">
        <f t="shared" si="21"/>
        <v/>
      </c>
      <c r="T455" s="147"/>
      <c r="U455" s="19" t="str">
        <f t="shared" si="22"/>
        <v/>
      </c>
      <c r="V455" s="184" t="str">
        <f t="shared" si="23"/>
        <v/>
      </c>
      <c r="W455" s="113"/>
      <c r="X455" s="191"/>
      <c r="Y455" s="30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  <c r="BT455" s="78"/>
      <c r="BU455" s="78"/>
      <c r="BV455" s="78"/>
      <c r="BW455" s="78"/>
    </row>
    <row r="456" spans="1:75" ht="19">
      <c r="A456" s="14">
        <v>453</v>
      </c>
      <c r="B456" s="138"/>
      <c r="C456" s="109"/>
      <c r="D456" s="41"/>
      <c r="E456" s="110"/>
      <c r="F456" s="147"/>
      <c r="G456" s="154"/>
      <c r="H456" s="147"/>
      <c r="I456" s="130" t="str">
        <f t="shared" si="31"/>
        <v/>
      </c>
      <c r="J456" s="160" t="str">
        <f t="shared" si="32"/>
        <v/>
      </c>
      <c r="K456" s="160">
        <f t="shared" si="24"/>
        <v>0</v>
      </c>
      <c r="L456" s="162"/>
      <c r="M456" s="27" t="str">
        <f t="shared" si="17"/>
        <v/>
      </c>
      <c r="N456" s="173" t="str">
        <f t="shared" si="18"/>
        <v/>
      </c>
      <c r="O456" s="18" t="str">
        <f>IF(N456="","",N456/SUMMARY!$D$1)</f>
        <v/>
      </c>
      <c r="P456" s="147"/>
      <c r="Q456" s="27" t="str">
        <f t="shared" si="19"/>
        <v/>
      </c>
      <c r="R456" s="173" t="str">
        <f t="shared" si="20"/>
        <v/>
      </c>
      <c r="S456" s="33" t="str">
        <f t="shared" si="21"/>
        <v/>
      </c>
      <c r="T456" s="147"/>
      <c r="U456" s="19" t="str">
        <f t="shared" si="22"/>
        <v/>
      </c>
      <c r="V456" s="184" t="str">
        <f t="shared" si="23"/>
        <v/>
      </c>
      <c r="W456" s="113"/>
      <c r="X456" s="191"/>
      <c r="Y456" s="30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  <c r="BT456" s="78"/>
      <c r="BU456" s="78"/>
      <c r="BV456" s="78"/>
      <c r="BW456" s="78"/>
    </row>
    <row r="457" spans="1:75" ht="19">
      <c r="A457" s="14">
        <v>454</v>
      </c>
      <c r="B457" s="138"/>
      <c r="C457" s="109"/>
      <c r="D457" s="41"/>
      <c r="E457" s="110"/>
      <c r="F457" s="147"/>
      <c r="G457" s="154"/>
      <c r="H457" s="147"/>
      <c r="I457" s="130" t="str">
        <f t="shared" si="31"/>
        <v/>
      </c>
      <c r="J457" s="160" t="str">
        <f t="shared" si="32"/>
        <v/>
      </c>
      <c r="K457" s="160">
        <f t="shared" si="24"/>
        <v>0</v>
      </c>
      <c r="L457" s="162"/>
      <c r="M457" s="27" t="str">
        <f t="shared" si="17"/>
        <v/>
      </c>
      <c r="N457" s="173" t="str">
        <f t="shared" si="18"/>
        <v/>
      </c>
      <c r="O457" s="18" t="str">
        <f>IF(N457="","",N457/SUMMARY!$D$1)</f>
        <v/>
      </c>
      <c r="P457" s="147"/>
      <c r="Q457" s="27" t="str">
        <f t="shared" si="19"/>
        <v/>
      </c>
      <c r="R457" s="173" t="str">
        <f t="shared" si="20"/>
        <v/>
      </c>
      <c r="S457" s="33" t="str">
        <f t="shared" si="21"/>
        <v/>
      </c>
      <c r="T457" s="147"/>
      <c r="U457" s="19" t="str">
        <f t="shared" si="22"/>
        <v/>
      </c>
      <c r="V457" s="184" t="str">
        <f t="shared" si="23"/>
        <v/>
      </c>
      <c r="W457" s="113"/>
      <c r="X457" s="191"/>
      <c r="Y457" s="30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  <c r="BT457" s="78"/>
      <c r="BU457" s="78"/>
      <c r="BV457" s="78"/>
      <c r="BW457" s="78"/>
    </row>
    <row r="458" spans="1:75" ht="19">
      <c r="A458" s="14">
        <v>455</v>
      </c>
      <c r="B458" s="138"/>
      <c r="C458" s="109"/>
      <c r="D458" s="41"/>
      <c r="E458" s="110"/>
      <c r="F458" s="147"/>
      <c r="G458" s="154"/>
      <c r="H458" s="147"/>
      <c r="I458" s="130" t="str">
        <f t="shared" si="31"/>
        <v/>
      </c>
      <c r="J458" s="160" t="str">
        <f t="shared" si="32"/>
        <v/>
      </c>
      <c r="K458" s="160">
        <f t="shared" si="24"/>
        <v>0</v>
      </c>
      <c r="L458" s="162"/>
      <c r="M458" s="27" t="str">
        <f t="shared" si="17"/>
        <v/>
      </c>
      <c r="N458" s="173" t="str">
        <f t="shared" si="18"/>
        <v/>
      </c>
      <c r="O458" s="18" t="str">
        <f>IF(N458="","",N458/SUMMARY!$D$1)</f>
        <v/>
      </c>
      <c r="P458" s="147"/>
      <c r="Q458" s="27" t="str">
        <f t="shared" si="19"/>
        <v/>
      </c>
      <c r="R458" s="173" t="str">
        <f t="shared" si="20"/>
        <v/>
      </c>
      <c r="S458" s="33" t="str">
        <f t="shared" si="21"/>
        <v/>
      </c>
      <c r="T458" s="147"/>
      <c r="U458" s="19" t="str">
        <f t="shared" si="22"/>
        <v/>
      </c>
      <c r="V458" s="184" t="str">
        <f t="shared" si="23"/>
        <v/>
      </c>
      <c r="W458" s="113"/>
      <c r="X458" s="191"/>
      <c r="Y458" s="30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  <c r="BW458" s="78"/>
    </row>
    <row r="459" spans="1:75" ht="19">
      <c r="A459" s="14">
        <v>456</v>
      </c>
      <c r="B459" s="138"/>
      <c r="C459" s="109"/>
      <c r="D459" s="41"/>
      <c r="E459" s="110"/>
      <c r="F459" s="147"/>
      <c r="G459" s="154"/>
      <c r="H459" s="147"/>
      <c r="I459" s="130" t="str">
        <f t="shared" si="31"/>
        <v/>
      </c>
      <c r="J459" s="160" t="str">
        <f t="shared" si="32"/>
        <v/>
      </c>
      <c r="K459" s="160">
        <f t="shared" si="24"/>
        <v>0</v>
      </c>
      <c r="L459" s="162"/>
      <c r="M459" s="27" t="str">
        <f t="shared" si="17"/>
        <v/>
      </c>
      <c r="N459" s="173" t="str">
        <f t="shared" si="18"/>
        <v/>
      </c>
      <c r="O459" s="18" t="str">
        <f>IF(N459="","",N459/SUMMARY!$D$1)</f>
        <v/>
      </c>
      <c r="P459" s="147"/>
      <c r="Q459" s="27" t="str">
        <f t="shared" si="19"/>
        <v/>
      </c>
      <c r="R459" s="173" t="str">
        <f t="shared" si="20"/>
        <v/>
      </c>
      <c r="S459" s="33" t="str">
        <f t="shared" si="21"/>
        <v/>
      </c>
      <c r="T459" s="147"/>
      <c r="U459" s="19" t="str">
        <f t="shared" si="22"/>
        <v/>
      </c>
      <c r="V459" s="184" t="str">
        <f t="shared" si="23"/>
        <v/>
      </c>
      <c r="W459" s="113"/>
      <c r="X459" s="191"/>
      <c r="Y459" s="30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  <c r="BT459" s="78"/>
      <c r="BU459" s="78"/>
      <c r="BV459" s="78"/>
      <c r="BW459" s="78"/>
    </row>
    <row r="460" spans="1:75" ht="19">
      <c r="A460" s="14">
        <v>457</v>
      </c>
      <c r="B460" s="138"/>
      <c r="C460" s="109"/>
      <c r="D460" s="41"/>
      <c r="E460" s="110"/>
      <c r="F460" s="147"/>
      <c r="G460" s="154"/>
      <c r="H460" s="147"/>
      <c r="I460" s="130" t="str">
        <f t="shared" si="31"/>
        <v/>
      </c>
      <c r="J460" s="160" t="str">
        <f t="shared" si="32"/>
        <v/>
      </c>
      <c r="K460" s="160">
        <f t="shared" si="24"/>
        <v>0</v>
      </c>
      <c r="L460" s="162"/>
      <c r="M460" s="27" t="str">
        <f t="shared" si="17"/>
        <v/>
      </c>
      <c r="N460" s="173" t="str">
        <f t="shared" si="18"/>
        <v/>
      </c>
      <c r="O460" s="18" t="str">
        <f>IF(N460="","",N460/SUMMARY!$D$1)</f>
        <v/>
      </c>
      <c r="P460" s="147"/>
      <c r="Q460" s="27" t="str">
        <f t="shared" si="19"/>
        <v/>
      </c>
      <c r="R460" s="173" t="str">
        <f t="shared" si="20"/>
        <v/>
      </c>
      <c r="S460" s="33" t="str">
        <f t="shared" si="21"/>
        <v/>
      </c>
      <c r="T460" s="147"/>
      <c r="U460" s="19" t="str">
        <f t="shared" si="22"/>
        <v/>
      </c>
      <c r="V460" s="184" t="str">
        <f t="shared" si="23"/>
        <v/>
      </c>
      <c r="W460" s="113"/>
      <c r="X460" s="191"/>
      <c r="Y460" s="30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  <c r="BW460" s="78"/>
    </row>
    <row r="461" spans="1:75" ht="19">
      <c r="A461" s="14">
        <v>458</v>
      </c>
      <c r="B461" s="138"/>
      <c r="C461" s="109"/>
      <c r="D461" s="41"/>
      <c r="E461" s="110"/>
      <c r="F461" s="147"/>
      <c r="G461" s="154"/>
      <c r="H461" s="147"/>
      <c r="I461" s="130" t="str">
        <f t="shared" si="31"/>
        <v/>
      </c>
      <c r="J461" s="160" t="str">
        <f t="shared" si="32"/>
        <v/>
      </c>
      <c r="K461" s="160">
        <f t="shared" si="24"/>
        <v>0</v>
      </c>
      <c r="L461" s="162"/>
      <c r="M461" s="27" t="str">
        <f t="shared" si="17"/>
        <v/>
      </c>
      <c r="N461" s="173" t="str">
        <f t="shared" si="18"/>
        <v/>
      </c>
      <c r="O461" s="18" t="str">
        <f>IF(N461="","",N461/SUMMARY!$D$1)</f>
        <v/>
      </c>
      <c r="P461" s="147"/>
      <c r="Q461" s="27" t="str">
        <f t="shared" si="19"/>
        <v/>
      </c>
      <c r="R461" s="173" t="str">
        <f t="shared" si="20"/>
        <v/>
      </c>
      <c r="S461" s="33" t="str">
        <f t="shared" si="21"/>
        <v/>
      </c>
      <c r="T461" s="147"/>
      <c r="U461" s="19" t="str">
        <f t="shared" si="22"/>
        <v/>
      </c>
      <c r="V461" s="184" t="str">
        <f t="shared" si="23"/>
        <v/>
      </c>
      <c r="W461" s="113"/>
      <c r="X461" s="191"/>
      <c r="Y461" s="30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  <c r="BT461" s="78"/>
      <c r="BU461" s="78"/>
      <c r="BV461" s="78"/>
      <c r="BW461" s="78"/>
    </row>
    <row r="462" spans="1:75" ht="19">
      <c r="A462" s="14">
        <v>459</v>
      </c>
      <c r="B462" s="138"/>
      <c r="C462" s="109"/>
      <c r="D462" s="41"/>
      <c r="E462" s="110"/>
      <c r="F462" s="147"/>
      <c r="G462" s="154"/>
      <c r="H462" s="147"/>
      <c r="I462" s="130" t="str">
        <f t="shared" si="31"/>
        <v/>
      </c>
      <c r="J462" s="160" t="str">
        <f t="shared" si="32"/>
        <v/>
      </c>
      <c r="K462" s="160">
        <f t="shared" si="24"/>
        <v>0</v>
      </c>
      <c r="L462" s="162"/>
      <c r="M462" s="27" t="str">
        <f t="shared" si="17"/>
        <v/>
      </c>
      <c r="N462" s="173" t="str">
        <f t="shared" si="18"/>
        <v/>
      </c>
      <c r="O462" s="18" t="str">
        <f>IF(N462="","",N462/SUMMARY!$D$1)</f>
        <v/>
      </c>
      <c r="P462" s="147"/>
      <c r="Q462" s="27" t="str">
        <f t="shared" si="19"/>
        <v/>
      </c>
      <c r="R462" s="173" t="str">
        <f t="shared" si="20"/>
        <v/>
      </c>
      <c r="S462" s="33" t="str">
        <f t="shared" si="21"/>
        <v/>
      </c>
      <c r="T462" s="147"/>
      <c r="U462" s="19" t="str">
        <f t="shared" si="22"/>
        <v/>
      </c>
      <c r="V462" s="184" t="str">
        <f t="shared" si="23"/>
        <v/>
      </c>
      <c r="W462" s="113"/>
      <c r="X462" s="191"/>
      <c r="Y462" s="30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  <c r="BW462" s="78"/>
    </row>
    <row r="463" spans="1:75" ht="19">
      <c r="A463" s="14">
        <v>460</v>
      </c>
      <c r="B463" s="138"/>
      <c r="C463" s="109"/>
      <c r="D463" s="41"/>
      <c r="E463" s="110"/>
      <c r="F463" s="147"/>
      <c r="G463" s="154"/>
      <c r="H463" s="147"/>
      <c r="I463" s="130" t="str">
        <f t="shared" si="31"/>
        <v/>
      </c>
      <c r="J463" s="160" t="str">
        <f t="shared" si="32"/>
        <v/>
      </c>
      <c r="K463" s="160">
        <f t="shared" si="24"/>
        <v>0</v>
      </c>
      <c r="L463" s="162"/>
      <c r="M463" s="27" t="str">
        <f t="shared" si="17"/>
        <v/>
      </c>
      <c r="N463" s="173" t="str">
        <f t="shared" si="18"/>
        <v/>
      </c>
      <c r="O463" s="18" t="str">
        <f>IF(N463="","",N463/SUMMARY!$D$1)</f>
        <v/>
      </c>
      <c r="P463" s="147"/>
      <c r="Q463" s="27" t="str">
        <f t="shared" si="19"/>
        <v/>
      </c>
      <c r="R463" s="173" t="str">
        <f t="shared" si="20"/>
        <v/>
      </c>
      <c r="S463" s="33" t="str">
        <f t="shared" si="21"/>
        <v/>
      </c>
      <c r="T463" s="147"/>
      <c r="U463" s="19" t="str">
        <f t="shared" si="22"/>
        <v/>
      </c>
      <c r="V463" s="184" t="str">
        <f t="shared" si="23"/>
        <v/>
      </c>
      <c r="W463" s="113"/>
      <c r="X463" s="191"/>
      <c r="Y463" s="30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  <c r="BW463" s="78"/>
    </row>
    <row r="464" spans="1:75" ht="19">
      <c r="A464" s="14">
        <v>461</v>
      </c>
      <c r="B464" s="138"/>
      <c r="C464" s="109"/>
      <c r="D464" s="41"/>
      <c r="E464" s="110"/>
      <c r="F464" s="147"/>
      <c r="G464" s="154"/>
      <c r="H464" s="147"/>
      <c r="I464" s="130" t="str">
        <f t="shared" si="31"/>
        <v/>
      </c>
      <c r="J464" s="160" t="str">
        <f t="shared" si="32"/>
        <v/>
      </c>
      <c r="K464" s="160">
        <f t="shared" si="24"/>
        <v>0</v>
      </c>
      <c r="L464" s="162"/>
      <c r="M464" s="27" t="str">
        <f t="shared" si="17"/>
        <v/>
      </c>
      <c r="N464" s="173" t="str">
        <f t="shared" si="18"/>
        <v/>
      </c>
      <c r="O464" s="18" t="str">
        <f>IF(N464="","",N464/SUMMARY!$D$1)</f>
        <v/>
      </c>
      <c r="P464" s="147"/>
      <c r="Q464" s="27" t="str">
        <f t="shared" si="19"/>
        <v/>
      </c>
      <c r="R464" s="173" t="str">
        <f t="shared" si="20"/>
        <v/>
      </c>
      <c r="S464" s="33" t="str">
        <f t="shared" si="21"/>
        <v/>
      </c>
      <c r="T464" s="147"/>
      <c r="U464" s="19" t="str">
        <f t="shared" si="22"/>
        <v/>
      </c>
      <c r="V464" s="184" t="str">
        <f t="shared" si="23"/>
        <v/>
      </c>
      <c r="W464" s="113"/>
      <c r="X464" s="191"/>
      <c r="Y464" s="30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  <c r="BT464" s="78"/>
      <c r="BU464" s="78"/>
      <c r="BV464" s="78"/>
      <c r="BW464" s="78"/>
    </row>
    <row r="465" spans="1:75" ht="19">
      <c r="A465" s="14">
        <v>462</v>
      </c>
      <c r="B465" s="138"/>
      <c r="C465" s="109"/>
      <c r="D465" s="41"/>
      <c r="E465" s="110"/>
      <c r="F465" s="147"/>
      <c r="G465" s="154"/>
      <c r="H465" s="147"/>
      <c r="I465" s="130" t="str">
        <f t="shared" si="31"/>
        <v/>
      </c>
      <c r="J465" s="160" t="str">
        <f t="shared" si="32"/>
        <v/>
      </c>
      <c r="K465" s="160">
        <f t="shared" si="24"/>
        <v>0</v>
      </c>
      <c r="L465" s="162"/>
      <c r="M465" s="27" t="str">
        <f t="shared" si="17"/>
        <v/>
      </c>
      <c r="N465" s="173" t="str">
        <f t="shared" si="18"/>
        <v/>
      </c>
      <c r="O465" s="18" t="str">
        <f>IF(N465="","",N465/SUMMARY!$D$1)</f>
        <v/>
      </c>
      <c r="P465" s="147"/>
      <c r="Q465" s="27" t="str">
        <f t="shared" si="19"/>
        <v/>
      </c>
      <c r="R465" s="173" t="str">
        <f t="shared" si="20"/>
        <v/>
      </c>
      <c r="S465" s="33" t="str">
        <f t="shared" si="21"/>
        <v/>
      </c>
      <c r="T465" s="147"/>
      <c r="U465" s="19" t="str">
        <f t="shared" si="22"/>
        <v/>
      </c>
      <c r="V465" s="184" t="str">
        <f t="shared" si="23"/>
        <v/>
      </c>
      <c r="W465" s="113"/>
      <c r="X465" s="191"/>
      <c r="Y465" s="30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  <c r="BW465" s="78"/>
    </row>
    <row r="466" spans="1:75" ht="19">
      <c r="A466" s="14">
        <v>463</v>
      </c>
      <c r="B466" s="138"/>
      <c r="C466" s="109"/>
      <c r="D466" s="41"/>
      <c r="E466" s="110"/>
      <c r="F466" s="147"/>
      <c r="G466" s="154"/>
      <c r="H466" s="147"/>
      <c r="I466" s="130" t="str">
        <f t="shared" si="31"/>
        <v/>
      </c>
      <c r="J466" s="160" t="str">
        <f t="shared" si="32"/>
        <v/>
      </c>
      <c r="K466" s="160">
        <f t="shared" si="24"/>
        <v>0</v>
      </c>
      <c r="L466" s="162"/>
      <c r="M466" s="27" t="str">
        <f t="shared" si="17"/>
        <v/>
      </c>
      <c r="N466" s="173" t="str">
        <f t="shared" si="18"/>
        <v/>
      </c>
      <c r="O466" s="18" t="str">
        <f>IF(N466="","",N466/SUMMARY!$D$1)</f>
        <v/>
      </c>
      <c r="P466" s="147"/>
      <c r="Q466" s="27" t="str">
        <f t="shared" si="19"/>
        <v/>
      </c>
      <c r="R466" s="173" t="str">
        <f t="shared" si="20"/>
        <v/>
      </c>
      <c r="S466" s="33" t="str">
        <f t="shared" si="21"/>
        <v/>
      </c>
      <c r="T466" s="147"/>
      <c r="U466" s="19" t="str">
        <f t="shared" si="22"/>
        <v/>
      </c>
      <c r="V466" s="184" t="str">
        <f t="shared" si="23"/>
        <v/>
      </c>
      <c r="W466" s="113"/>
      <c r="X466" s="191"/>
      <c r="Y466" s="30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  <c r="BW466" s="78"/>
    </row>
    <row r="467" spans="1:75" ht="19">
      <c r="A467" s="14">
        <v>464</v>
      </c>
      <c r="B467" s="138"/>
      <c r="C467" s="109"/>
      <c r="D467" s="41"/>
      <c r="E467" s="110"/>
      <c r="F467" s="147"/>
      <c r="G467" s="154"/>
      <c r="H467" s="147"/>
      <c r="I467" s="130" t="str">
        <f t="shared" si="31"/>
        <v/>
      </c>
      <c r="J467" s="160" t="str">
        <f t="shared" si="32"/>
        <v/>
      </c>
      <c r="K467" s="160">
        <f t="shared" si="24"/>
        <v>0</v>
      </c>
      <c r="L467" s="162"/>
      <c r="M467" s="27" t="str">
        <f t="shared" si="17"/>
        <v/>
      </c>
      <c r="N467" s="173" t="str">
        <f t="shared" si="18"/>
        <v/>
      </c>
      <c r="O467" s="18" t="str">
        <f>IF(N467="","",N467/SUMMARY!$D$1)</f>
        <v/>
      </c>
      <c r="P467" s="147"/>
      <c r="Q467" s="27" t="str">
        <f t="shared" si="19"/>
        <v/>
      </c>
      <c r="R467" s="173" t="str">
        <f t="shared" si="20"/>
        <v/>
      </c>
      <c r="S467" s="33" t="str">
        <f t="shared" si="21"/>
        <v/>
      </c>
      <c r="T467" s="147"/>
      <c r="U467" s="19" t="str">
        <f t="shared" si="22"/>
        <v/>
      </c>
      <c r="V467" s="184" t="str">
        <f t="shared" si="23"/>
        <v/>
      </c>
      <c r="W467" s="113"/>
      <c r="X467" s="191"/>
      <c r="Y467" s="30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  <c r="BW467" s="78"/>
    </row>
    <row r="468" spans="1:75" ht="19">
      <c r="A468" s="14">
        <v>465</v>
      </c>
      <c r="B468" s="138"/>
      <c r="C468" s="109"/>
      <c r="D468" s="41"/>
      <c r="E468" s="110"/>
      <c r="F468" s="147"/>
      <c r="G468" s="154"/>
      <c r="H468" s="147"/>
      <c r="I468" s="130" t="str">
        <f t="shared" si="31"/>
        <v/>
      </c>
      <c r="J468" s="160" t="str">
        <f t="shared" si="32"/>
        <v/>
      </c>
      <c r="K468" s="160">
        <f t="shared" si="24"/>
        <v>0</v>
      </c>
      <c r="L468" s="162"/>
      <c r="M468" s="27" t="str">
        <f t="shared" si="17"/>
        <v/>
      </c>
      <c r="N468" s="173" t="str">
        <f t="shared" si="18"/>
        <v/>
      </c>
      <c r="O468" s="18" t="str">
        <f>IF(N468="","",N468/SUMMARY!$D$1)</f>
        <v/>
      </c>
      <c r="P468" s="147"/>
      <c r="Q468" s="27" t="str">
        <f t="shared" si="19"/>
        <v/>
      </c>
      <c r="R468" s="173" t="str">
        <f t="shared" si="20"/>
        <v/>
      </c>
      <c r="S468" s="33" t="str">
        <f t="shared" si="21"/>
        <v/>
      </c>
      <c r="T468" s="147"/>
      <c r="U468" s="19" t="str">
        <f t="shared" si="22"/>
        <v/>
      </c>
      <c r="V468" s="184" t="str">
        <f t="shared" si="23"/>
        <v/>
      </c>
      <c r="W468" s="113"/>
      <c r="X468" s="191"/>
      <c r="Y468" s="30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  <c r="BW468" s="78"/>
    </row>
    <row r="469" spans="1:75" ht="19">
      <c r="A469" s="14">
        <v>466</v>
      </c>
      <c r="B469" s="138"/>
      <c r="C469" s="109"/>
      <c r="D469" s="41"/>
      <c r="E469" s="110"/>
      <c r="F469" s="147"/>
      <c r="G469" s="154"/>
      <c r="H469" s="147"/>
      <c r="I469" s="130" t="str">
        <f t="shared" si="31"/>
        <v/>
      </c>
      <c r="J469" s="160" t="str">
        <f t="shared" si="32"/>
        <v/>
      </c>
      <c r="K469" s="160">
        <f t="shared" si="24"/>
        <v>0</v>
      </c>
      <c r="L469" s="162"/>
      <c r="M469" s="27" t="str">
        <f t="shared" si="17"/>
        <v/>
      </c>
      <c r="N469" s="173" t="str">
        <f t="shared" si="18"/>
        <v/>
      </c>
      <c r="O469" s="18" t="str">
        <f>IF(N469="","",N469/SUMMARY!$D$1)</f>
        <v/>
      </c>
      <c r="P469" s="147"/>
      <c r="Q469" s="27" t="str">
        <f t="shared" si="19"/>
        <v/>
      </c>
      <c r="R469" s="173" t="str">
        <f t="shared" si="20"/>
        <v/>
      </c>
      <c r="S469" s="33" t="str">
        <f t="shared" si="21"/>
        <v/>
      </c>
      <c r="T469" s="147"/>
      <c r="U469" s="19" t="str">
        <f t="shared" si="22"/>
        <v/>
      </c>
      <c r="V469" s="184" t="str">
        <f t="shared" si="23"/>
        <v/>
      </c>
      <c r="W469" s="113"/>
      <c r="X469" s="191"/>
      <c r="Y469" s="30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  <c r="BW469" s="78"/>
    </row>
    <row r="470" spans="1:75" ht="19">
      <c r="A470" s="14">
        <v>467</v>
      </c>
      <c r="B470" s="138"/>
      <c r="C470" s="109"/>
      <c r="D470" s="41"/>
      <c r="E470" s="110"/>
      <c r="F470" s="147"/>
      <c r="G470" s="154"/>
      <c r="H470" s="147"/>
      <c r="I470" s="130" t="str">
        <f t="shared" si="31"/>
        <v/>
      </c>
      <c r="J470" s="160" t="str">
        <f t="shared" si="32"/>
        <v/>
      </c>
      <c r="K470" s="160">
        <f t="shared" si="24"/>
        <v>0</v>
      </c>
      <c r="L470" s="162"/>
      <c r="M470" s="27" t="str">
        <f t="shared" si="17"/>
        <v/>
      </c>
      <c r="N470" s="173" t="str">
        <f t="shared" si="18"/>
        <v/>
      </c>
      <c r="O470" s="18" t="str">
        <f>IF(N470="","",N470/SUMMARY!$D$1)</f>
        <v/>
      </c>
      <c r="P470" s="147"/>
      <c r="Q470" s="27" t="str">
        <f t="shared" si="19"/>
        <v/>
      </c>
      <c r="R470" s="173" t="str">
        <f t="shared" si="20"/>
        <v/>
      </c>
      <c r="S470" s="33" t="str">
        <f t="shared" si="21"/>
        <v/>
      </c>
      <c r="T470" s="147"/>
      <c r="U470" s="19" t="str">
        <f t="shared" si="22"/>
        <v/>
      </c>
      <c r="V470" s="184" t="str">
        <f t="shared" si="23"/>
        <v/>
      </c>
      <c r="W470" s="113"/>
      <c r="X470" s="191"/>
      <c r="Y470" s="30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  <c r="BW470" s="78"/>
    </row>
    <row r="471" spans="1:75" ht="19">
      <c r="A471" s="14">
        <v>468</v>
      </c>
      <c r="B471" s="138"/>
      <c r="C471" s="109"/>
      <c r="D471" s="41"/>
      <c r="E471" s="110"/>
      <c r="F471" s="147"/>
      <c r="G471" s="154"/>
      <c r="H471" s="147"/>
      <c r="I471" s="130" t="str">
        <f t="shared" si="31"/>
        <v/>
      </c>
      <c r="J471" s="160" t="str">
        <f t="shared" si="32"/>
        <v/>
      </c>
      <c r="K471" s="160">
        <f t="shared" si="24"/>
        <v>0</v>
      </c>
      <c r="L471" s="162"/>
      <c r="M471" s="27" t="str">
        <f t="shared" si="17"/>
        <v/>
      </c>
      <c r="N471" s="173" t="str">
        <f t="shared" si="18"/>
        <v/>
      </c>
      <c r="O471" s="18" t="str">
        <f>IF(N471="","",N471/SUMMARY!$D$1)</f>
        <v/>
      </c>
      <c r="P471" s="147"/>
      <c r="Q471" s="27" t="str">
        <f t="shared" si="19"/>
        <v/>
      </c>
      <c r="R471" s="173" t="str">
        <f t="shared" si="20"/>
        <v/>
      </c>
      <c r="S471" s="33" t="str">
        <f t="shared" si="21"/>
        <v/>
      </c>
      <c r="T471" s="147"/>
      <c r="U471" s="19" t="str">
        <f t="shared" si="22"/>
        <v/>
      </c>
      <c r="V471" s="184" t="str">
        <f t="shared" si="23"/>
        <v/>
      </c>
      <c r="W471" s="113"/>
      <c r="X471" s="191"/>
      <c r="Y471" s="30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  <c r="BW471" s="78"/>
    </row>
    <row r="472" spans="1:75" ht="19">
      <c r="A472" s="14">
        <v>469</v>
      </c>
      <c r="B472" s="138"/>
      <c r="C472" s="109"/>
      <c r="D472" s="41"/>
      <c r="E472" s="110"/>
      <c r="F472" s="147"/>
      <c r="G472" s="154"/>
      <c r="H472" s="147"/>
      <c r="I472" s="130" t="str">
        <f t="shared" si="31"/>
        <v/>
      </c>
      <c r="J472" s="160" t="str">
        <f t="shared" si="32"/>
        <v/>
      </c>
      <c r="K472" s="160">
        <f t="shared" si="24"/>
        <v>0</v>
      </c>
      <c r="L472" s="162"/>
      <c r="M472" s="27" t="str">
        <f t="shared" si="17"/>
        <v/>
      </c>
      <c r="N472" s="173" t="str">
        <f t="shared" si="18"/>
        <v/>
      </c>
      <c r="O472" s="18" t="str">
        <f>IF(N472="","",N472/SUMMARY!$D$1)</f>
        <v/>
      </c>
      <c r="P472" s="147"/>
      <c r="Q472" s="27" t="str">
        <f t="shared" si="19"/>
        <v/>
      </c>
      <c r="R472" s="173" t="str">
        <f t="shared" si="20"/>
        <v/>
      </c>
      <c r="S472" s="33" t="str">
        <f t="shared" si="21"/>
        <v/>
      </c>
      <c r="T472" s="147"/>
      <c r="U472" s="19" t="str">
        <f t="shared" si="22"/>
        <v/>
      </c>
      <c r="V472" s="184" t="str">
        <f t="shared" si="23"/>
        <v/>
      </c>
      <c r="W472" s="113"/>
      <c r="X472" s="191"/>
      <c r="Y472" s="30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  <c r="BW472" s="78"/>
    </row>
    <row r="473" spans="1:75" ht="19">
      <c r="A473" s="14">
        <v>470</v>
      </c>
      <c r="B473" s="138"/>
      <c r="C473" s="109"/>
      <c r="D473" s="41"/>
      <c r="E473" s="110"/>
      <c r="F473" s="147"/>
      <c r="G473" s="154"/>
      <c r="H473" s="147"/>
      <c r="I473" s="130" t="str">
        <f t="shared" si="31"/>
        <v/>
      </c>
      <c r="J473" s="160" t="str">
        <f t="shared" si="32"/>
        <v/>
      </c>
      <c r="K473" s="160">
        <f t="shared" si="24"/>
        <v>0</v>
      </c>
      <c r="L473" s="162"/>
      <c r="M473" s="27" t="str">
        <f t="shared" si="17"/>
        <v/>
      </c>
      <c r="N473" s="173" t="str">
        <f t="shared" si="18"/>
        <v/>
      </c>
      <c r="O473" s="18" t="str">
        <f>IF(N473="","",N473/SUMMARY!$D$1)</f>
        <v/>
      </c>
      <c r="P473" s="147"/>
      <c r="Q473" s="27" t="str">
        <f t="shared" si="19"/>
        <v/>
      </c>
      <c r="R473" s="173" t="str">
        <f t="shared" si="20"/>
        <v/>
      </c>
      <c r="S473" s="33" t="str">
        <f t="shared" si="21"/>
        <v/>
      </c>
      <c r="T473" s="147"/>
      <c r="U473" s="19" t="str">
        <f t="shared" si="22"/>
        <v/>
      </c>
      <c r="V473" s="184" t="str">
        <f t="shared" si="23"/>
        <v/>
      </c>
      <c r="W473" s="113"/>
      <c r="X473" s="191"/>
      <c r="Y473" s="30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  <c r="BW473" s="78"/>
    </row>
    <row r="474" spans="1:75" ht="19">
      <c r="A474" s="14">
        <v>471</v>
      </c>
      <c r="B474" s="138"/>
      <c r="C474" s="109"/>
      <c r="D474" s="41"/>
      <c r="E474" s="110"/>
      <c r="F474" s="147"/>
      <c r="G474" s="154"/>
      <c r="H474" s="147"/>
      <c r="I474" s="130" t="str">
        <f t="shared" si="31"/>
        <v/>
      </c>
      <c r="J474" s="160" t="str">
        <f t="shared" si="32"/>
        <v/>
      </c>
      <c r="K474" s="160">
        <f t="shared" si="24"/>
        <v>0</v>
      </c>
      <c r="L474" s="162"/>
      <c r="M474" s="27" t="str">
        <f t="shared" si="17"/>
        <v/>
      </c>
      <c r="N474" s="173" t="str">
        <f t="shared" si="18"/>
        <v/>
      </c>
      <c r="O474" s="18" t="str">
        <f>IF(N474="","",N474/SUMMARY!$D$1)</f>
        <v/>
      </c>
      <c r="P474" s="147"/>
      <c r="Q474" s="27" t="str">
        <f t="shared" si="19"/>
        <v/>
      </c>
      <c r="R474" s="173" t="str">
        <f t="shared" si="20"/>
        <v/>
      </c>
      <c r="S474" s="33" t="str">
        <f t="shared" si="21"/>
        <v/>
      </c>
      <c r="T474" s="147"/>
      <c r="U474" s="19" t="str">
        <f t="shared" si="22"/>
        <v/>
      </c>
      <c r="V474" s="184" t="str">
        <f t="shared" si="23"/>
        <v/>
      </c>
      <c r="W474" s="113"/>
      <c r="X474" s="191"/>
      <c r="Y474" s="30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</row>
    <row r="475" spans="1:75" ht="19">
      <c r="A475" s="14">
        <v>472</v>
      </c>
      <c r="B475" s="138"/>
      <c r="C475" s="109"/>
      <c r="D475" s="41"/>
      <c r="E475" s="110"/>
      <c r="F475" s="147"/>
      <c r="G475" s="154"/>
      <c r="H475" s="147"/>
      <c r="I475" s="130" t="str">
        <f t="shared" si="31"/>
        <v/>
      </c>
      <c r="J475" s="160" t="str">
        <f t="shared" si="32"/>
        <v/>
      </c>
      <c r="K475" s="160">
        <f t="shared" si="24"/>
        <v>0</v>
      </c>
      <c r="L475" s="162"/>
      <c r="M475" s="27" t="str">
        <f t="shared" si="17"/>
        <v/>
      </c>
      <c r="N475" s="173" t="str">
        <f t="shared" si="18"/>
        <v/>
      </c>
      <c r="O475" s="18" t="str">
        <f>IF(N475="","",N475/SUMMARY!$D$1)</f>
        <v/>
      </c>
      <c r="P475" s="147"/>
      <c r="Q475" s="27" t="str">
        <f t="shared" si="19"/>
        <v/>
      </c>
      <c r="R475" s="173" t="str">
        <f t="shared" si="20"/>
        <v/>
      </c>
      <c r="S475" s="33" t="str">
        <f t="shared" si="21"/>
        <v/>
      </c>
      <c r="T475" s="147"/>
      <c r="U475" s="19" t="str">
        <f t="shared" si="22"/>
        <v/>
      </c>
      <c r="V475" s="184" t="str">
        <f t="shared" si="23"/>
        <v/>
      </c>
      <c r="W475" s="113"/>
      <c r="X475" s="191"/>
      <c r="Y475" s="30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  <c r="BW475" s="78"/>
    </row>
    <row r="476" spans="1:75" ht="19">
      <c r="A476" s="14">
        <v>473</v>
      </c>
      <c r="B476" s="138"/>
      <c r="C476" s="109"/>
      <c r="D476" s="41"/>
      <c r="E476" s="110"/>
      <c r="F476" s="147"/>
      <c r="G476" s="154"/>
      <c r="H476" s="147"/>
      <c r="I476" s="130" t="str">
        <f t="shared" si="31"/>
        <v/>
      </c>
      <c r="J476" s="160" t="str">
        <f t="shared" si="32"/>
        <v/>
      </c>
      <c r="K476" s="160">
        <f t="shared" si="24"/>
        <v>0</v>
      </c>
      <c r="L476" s="162"/>
      <c r="M476" s="27" t="str">
        <f t="shared" si="17"/>
        <v/>
      </c>
      <c r="N476" s="173" t="str">
        <f t="shared" si="18"/>
        <v/>
      </c>
      <c r="O476" s="18" t="str">
        <f>IF(N476="","",N476/SUMMARY!$D$1)</f>
        <v/>
      </c>
      <c r="P476" s="147"/>
      <c r="Q476" s="27" t="str">
        <f t="shared" si="19"/>
        <v/>
      </c>
      <c r="R476" s="173" t="str">
        <f t="shared" si="20"/>
        <v/>
      </c>
      <c r="S476" s="33" t="str">
        <f t="shared" si="21"/>
        <v/>
      </c>
      <c r="T476" s="147"/>
      <c r="U476" s="19" t="str">
        <f t="shared" si="22"/>
        <v/>
      </c>
      <c r="V476" s="184" t="str">
        <f t="shared" si="23"/>
        <v/>
      </c>
      <c r="W476" s="113"/>
      <c r="X476" s="191"/>
      <c r="Y476" s="30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  <c r="BW476" s="78"/>
    </row>
    <row r="477" spans="1:75" ht="19">
      <c r="A477" s="14">
        <v>474</v>
      </c>
      <c r="B477" s="138"/>
      <c r="C477" s="109"/>
      <c r="D477" s="41"/>
      <c r="E477" s="110"/>
      <c r="F477" s="147"/>
      <c r="G477" s="154"/>
      <c r="H477" s="147"/>
      <c r="I477" s="130" t="str">
        <f t="shared" si="31"/>
        <v/>
      </c>
      <c r="J477" s="160" t="str">
        <f t="shared" si="32"/>
        <v/>
      </c>
      <c r="K477" s="160">
        <f t="shared" si="24"/>
        <v>0</v>
      </c>
      <c r="L477" s="162"/>
      <c r="M477" s="27" t="str">
        <f t="shared" si="17"/>
        <v/>
      </c>
      <c r="N477" s="173" t="str">
        <f t="shared" si="18"/>
        <v/>
      </c>
      <c r="O477" s="18" t="str">
        <f>IF(N477="","",N477/SUMMARY!$D$1)</f>
        <v/>
      </c>
      <c r="P477" s="147"/>
      <c r="Q477" s="27" t="str">
        <f t="shared" si="19"/>
        <v/>
      </c>
      <c r="R477" s="173" t="str">
        <f t="shared" si="20"/>
        <v/>
      </c>
      <c r="S477" s="33" t="str">
        <f t="shared" si="21"/>
        <v/>
      </c>
      <c r="T477" s="147"/>
      <c r="U477" s="19" t="str">
        <f t="shared" si="22"/>
        <v/>
      </c>
      <c r="V477" s="184" t="str">
        <f t="shared" si="23"/>
        <v/>
      </c>
      <c r="W477" s="113"/>
      <c r="X477" s="191"/>
      <c r="Y477" s="30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  <c r="BW477" s="78"/>
    </row>
    <row r="478" spans="1:75" ht="19">
      <c r="A478" s="14">
        <v>475</v>
      </c>
      <c r="B478" s="138"/>
      <c r="C478" s="109"/>
      <c r="D478" s="41"/>
      <c r="E478" s="110"/>
      <c r="F478" s="147"/>
      <c r="G478" s="154"/>
      <c r="H478" s="147"/>
      <c r="I478" s="130" t="str">
        <f t="shared" si="31"/>
        <v/>
      </c>
      <c r="J478" s="160" t="str">
        <f t="shared" si="32"/>
        <v/>
      </c>
      <c r="K478" s="160">
        <f t="shared" si="24"/>
        <v>0</v>
      </c>
      <c r="L478" s="162"/>
      <c r="M478" s="27" t="str">
        <f t="shared" si="17"/>
        <v/>
      </c>
      <c r="N478" s="173" t="str">
        <f t="shared" si="18"/>
        <v/>
      </c>
      <c r="O478" s="18" t="str">
        <f>IF(N478="","",N478/SUMMARY!$D$1)</f>
        <v/>
      </c>
      <c r="P478" s="147"/>
      <c r="Q478" s="27" t="str">
        <f t="shared" si="19"/>
        <v/>
      </c>
      <c r="R478" s="173" t="str">
        <f t="shared" si="20"/>
        <v/>
      </c>
      <c r="S478" s="33" t="str">
        <f t="shared" si="21"/>
        <v/>
      </c>
      <c r="T478" s="147"/>
      <c r="U478" s="19" t="str">
        <f t="shared" si="22"/>
        <v/>
      </c>
      <c r="V478" s="184" t="str">
        <f t="shared" si="23"/>
        <v/>
      </c>
      <c r="W478" s="113"/>
      <c r="X478" s="191"/>
      <c r="Y478" s="30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  <c r="BW478" s="78"/>
    </row>
    <row r="479" spans="1:75" ht="19">
      <c r="A479" s="14">
        <v>476</v>
      </c>
      <c r="B479" s="138"/>
      <c r="C479" s="109"/>
      <c r="D479" s="41"/>
      <c r="E479" s="110"/>
      <c r="F479" s="147"/>
      <c r="G479" s="154"/>
      <c r="H479" s="147"/>
      <c r="I479" s="130" t="str">
        <f t="shared" si="31"/>
        <v/>
      </c>
      <c r="J479" s="160" t="str">
        <f t="shared" si="32"/>
        <v/>
      </c>
      <c r="K479" s="160">
        <f t="shared" si="24"/>
        <v>0</v>
      </c>
      <c r="L479" s="162"/>
      <c r="M479" s="27" t="str">
        <f t="shared" si="17"/>
        <v/>
      </c>
      <c r="N479" s="173" t="str">
        <f t="shared" si="18"/>
        <v/>
      </c>
      <c r="O479" s="18" t="str">
        <f>IF(N479="","",N479/SUMMARY!$D$1)</f>
        <v/>
      </c>
      <c r="P479" s="147"/>
      <c r="Q479" s="27" t="str">
        <f t="shared" si="19"/>
        <v/>
      </c>
      <c r="R479" s="173" t="str">
        <f t="shared" si="20"/>
        <v/>
      </c>
      <c r="S479" s="33" t="str">
        <f t="shared" si="21"/>
        <v/>
      </c>
      <c r="T479" s="147"/>
      <c r="U479" s="19" t="str">
        <f t="shared" si="22"/>
        <v/>
      </c>
      <c r="V479" s="184" t="str">
        <f t="shared" si="23"/>
        <v/>
      </c>
      <c r="W479" s="113"/>
      <c r="X479" s="191"/>
      <c r="Y479" s="30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  <c r="BW479" s="78"/>
    </row>
    <row r="480" spans="1:75" ht="19">
      <c r="A480" s="14">
        <v>477</v>
      </c>
      <c r="B480" s="138"/>
      <c r="C480" s="109"/>
      <c r="D480" s="41"/>
      <c r="E480" s="110"/>
      <c r="F480" s="147"/>
      <c r="G480" s="154"/>
      <c r="H480" s="147"/>
      <c r="I480" s="130" t="str">
        <f t="shared" si="31"/>
        <v/>
      </c>
      <c r="J480" s="160" t="str">
        <f t="shared" si="32"/>
        <v/>
      </c>
      <c r="K480" s="160">
        <f t="shared" si="24"/>
        <v>0</v>
      </c>
      <c r="L480" s="162"/>
      <c r="M480" s="27" t="str">
        <f t="shared" si="17"/>
        <v/>
      </c>
      <c r="N480" s="173" t="str">
        <f t="shared" si="18"/>
        <v/>
      </c>
      <c r="O480" s="18" t="str">
        <f>IF(N480="","",N480/SUMMARY!$D$1)</f>
        <v/>
      </c>
      <c r="P480" s="147"/>
      <c r="Q480" s="27" t="str">
        <f t="shared" si="19"/>
        <v/>
      </c>
      <c r="R480" s="173" t="str">
        <f t="shared" si="20"/>
        <v/>
      </c>
      <c r="S480" s="33" t="str">
        <f t="shared" si="21"/>
        <v/>
      </c>
      <c r="T480" s="147"/>
      <c r="U480" s="19" t="str">
        <f t="shared" si="22"/>
        <v/>
      </c>
      <c r="V480" s="184" t="str">
        <f t="shared" si="23"/>
        <v/>
      </c>
      <c r="W480" s="113"/>
      <c r="X480" s="191"/>
      <c r="Y480" s="30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  <c r="BW480" s="78"/>
    </row>
    <row r="481" spans="1:75" ht="19">
      <c r="A481" s="14">
        <v>478</v>
      </c>
      <c r="B481" s="138"/>
      <c r="C481" s="109"/>
      <c r="D481" s="41"/>
      <c r="E481" s="110"/>
      <c r="F481" s="147"/>
      <c r="G481" s="154"/>
      <c r="H481" s="147"/>
      <c r="I481" s="130" t="str">
        <f t="shared" si="31"/>
        <v/>
      </c>
      <c r="J481" s="160" t="str">
        <f t="shared" si="32"/>
        <v/>
      </c>
      <c r="K481" s="160">
        <f t="shared" si="24"/>
        <v>0</v>
      </c>
      <c r="L481" s="162"/>
      <c r="M481" s="27" t="str">
        <f t="shared" si="17"/>
        <v/>
      </c>
      <c r="N481" s="173" t="str">
        <f t="shared" si="18"/>
        <v/>
      </c>
      <c r="O481" s="18" t="str">
        <f>IF(N481="","",N481/SUMMARY!$D$1)</f>
        <v/>
      </c>
      <c r="P481" s="147"/>
      <c r="Q481" s="27" t="str">
        <f t="shared" si="19"/>
        <v/>
      </c>
      <c r="R481" s="173" t="str">
        <f t="shared" si="20"/>
        <v/>
      </c>
      <c r="S481" s="33" t="str">
        <f t="shared" si="21"/>
        <v/>
      </c>
      <c r="T481" s="147"/>
      <c r="U481" s="19" t="str">
        <f t="shared" si="22"/>
        <v/>
      </c>
      <c r="V481" s="184" t="str">
        <f t="shared" si="23"/>
        <v/>
      </c>
      <c r="W481" s="113"/>
      <c r="X481" s="191"/>
      <c r="Y481" s="30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</row>
    <row r="482" spans="1:75" ht="19">
      <c r="A482" s="14">
        <v>479</v>
      </c>
      <c r="B482" s="138"/>
      <c r="C482" s="109"/>
      <c r="D482" s="41"/>
      <c r="E482" s="110"/>
      <c r="F482" s="147"/>
      <c r="G482" s="154"/>
      <c r="H482" s="147"/>
      <c r="I482" s="130" t="str">
        <f t="shared" si="31"/>
        <v/>
      </c>
      <c r="J482" s="160" t="str">
        <f t="shared" si="32"/>
        <v/>
      </c>
      <c r="K482" s="160">
        <f t="shared" si="24"/>
        <v>0</v>
      </c>
      <c r="L482" s="162"/>
      <c r="M482" s="27" t="str">
        <f t="shared" si="17"/>
        <v/>
      </c>
      <c r="N482" s="173" t="str">
        <f t="shared" si="18"/>
        <v/>
      </c>
      <c r="O482" s="18" t="str">
        <f>IF(N482="","",N482/SUMMARY!$D$1)</f>
        <v/>
      </c>
      <c r="P482" s="147"/>
      <c r="Q482" s="27" t="str">
        <f t="shared" si="19"/>
        <v/>
      </c>
      <c r="R482" s="173" t="str">
        <f t="shared" si="20"/>
        <v/>
      </c>
      <c r="S482" s="33" t="str">
        <f t="shared" si="21"/>
        <v/>
      </c>
      <c r="T482" s="147"/>
      <c r="U482" s="19" t="str">
        <f t="shared" si="22"/>
        <v/>
      </c>
      <c r="V482" s="184" t="str">
        <f t="shared" si="23"/>
        <v/>
      </c>
      <c r="W482" s="113"/>
      <c r="X482" s="191"/>
      <c r="Y482" s="30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  <c r="BW482" s="78"/>
    </row>
    <row r="483" spans="1:75" ht="19">
      <c r="A483" s="14">
        <v>480</v>
      </c>
      <c r="B483" s="138"/>
      <c r="C483" s="109"/>
      <c r="D483" s="41"/>
      <c r="E483" s="110"/>
      <c r="F483" s="147"/>
      <c r="G483" s="154"/>
      <c r="H483" s="147"/>
      <c r="I483" s="130" t="str">
        <f t="shared" si="31"/>
        <v/>
      </c>
      <c r="J483" s="160" t="str">
        <f t="shared" si="32"/>
        <v/>
      </c>
      <c r="K483" s="160">
        <f t="shared" si="24"/>
        <v>0</v>
      </c>
      <c r="L483" s="162"/>
      <c r="M483" s="27" t="str">
        <f t="shared" si="17"/>
        <v/>
      </c>
      <c r="N483" s="173" t="str">
        <f t="shared" si="18"/>
        <v/>
      </c>
      <c r="O483" s="18" t="str">
        <f>IF(N483="","",N483/SUMMARY!$D$1)</f>
        <v/>
      </c>
      <c r="P483" s="147"/>
      <c r="Q483" s="27" t="str">
        <f t="shared" si="19"/>
        <v/>
      </c>
      <c r="R483" s="173" t="str">
        <f t="shared" si="20"/>
        <v/>
      </c>
      <c r="S483" s="33" t="str">
        <f t="shared" si="21"/>
        <v/>
      </c>
      <c r="T483" s="147"/>
      <c r="U483" s="19" t="str">
        <f t="shared" si="22"/>
        <v/>
      </c>
      <c r="V483" s="184" t="str">
        <f t="shared" si="23"/>
        <v/>
      </c>
      <c r="W483" s="113"/>
      <c r="X483" s="191"/>
      <c r="Y483" s="30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  <c r="BW483" s="78"/>
    </row>
    <row r="484" spans="1:75" ht="19">
      <c r="A484" s="14">
        <v>481</v>
      </c>
      <c r="B484" s="138"/>
      <c r="C484" s="109"/>
      <c r="D484" s="41"/>
      <c r="E484" s="110"/>
      <c r="F484" s="147"/>
      <c r="G484" s="154"/>
      <c r="H484" s="147"/>
      <c r="I484" s="130" t="str">
        <f t="shared" si="31"/>
        <v/>
      </c>
      <c r="J484" s="160" t="str">
        <f t="shared" si="32"/>
        <v/>
      </c>
      <c r="K484" s="160">
        <f t="shared" si="24"/>
        <v>0</v>
      </c>
      <c r="L484" s="162"/>
      <c r="M484" s="27" t="str">
        <f t="shared" si="17"/>
        <v/>
      </c>
      <c r="N484" s="173" t="str">
        <f t="shared" si="18"/>
        <v/>
      </c>
      <c r="O484" s="18" t="str">
        <f>IF(N484="","",N484/SUMMARY!$D$1)</f>
        <v/>
      </c>
      <c r="P484" s="147"/>
      <c r="Q484" s="27" t="str">
        <f t="shared" si="19"/>
        <v/>
      </c>
      <c r="R484" s="173" t="str">
        <f t="shared" si="20"/>
        <v/>
      </c>
      <c r="S484" s="33" t="str">
        <f t="shared" si="21"/>
        <v/>
      </c>
      <c r="T484" s="147"/>
      <c r="U484" s="19" t="str">
        <f t="shared" si="22"/>
        <v/>
      </c>
      <c r="V484" s="184" t="str">
        <f t="shared" si="23"/>
        <v/>
      </c>
      <c r="W484" s="113"/>
      <c r="X484" s="191"/>
      <c r="Y484" s="30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  <c r="BW484" s="78"/>
    </row>
    <row r="485" spans="1:75" ht="19">
      <c r="A485" s="14">
        <v>482</v>
      </c>
      <c r="B485" s="138"/>
      <c r="C485" s="109"/>
      <c r="D485" s="41"/>
      <c r="E485" s="110"/>
      <c r="F485" s="147"/>
      <c r="G485" s="154"/>
      <c r="H485" s="147"/>
      <c r="I485" s="130" t="str">
        <f t="shared" si="31"/>
        <v/>
      </c>
      <c r="J485" s="160" t="str">
        <f t="shared" si="32"/>
        <v/>
      </c>
      <c r="K485" s="160">
        <f t="shared" si="24"/>
        <v>0</v>
      </c>
      <c r="L485" s="162"/>
      <c r="M485" s="27" t="str">
        <f t="shared" si="17"/>
        <v/>
      </c>
      <c r="N485" s="173" t="str">
        <f t="shared" si="18"/>
        <v/>
      </c>
      <c r="O485" s="18" t="str">
        <f>IF(N485="","",N485/SUMMARY!$D$1)</f>
        <v/>
      </c>
      <c r="P485" s="147"/>
      <c r="Q485" s="27" t="str">
        <f t="shared" si="19"/>
        <v/>
      </c>
      <c r="R485" s="173" t="str">
        <f t="shared" si="20"/>
        <v/>
      </c>
      <c r="S485" s="33" t="str">
        <f t="shared" si="21"/>
        <v/>
      </c>
      <c r="T485" s="147"/>
      <c r="U485" s="19" t="str">
        <f t="shared" si="22"/>
        <v/>
      </c>
      <c r="V485" s="184" t="str">
        <f t="shared" si="23"/>
        <v/>
      </c>
      <c r="W485" s="113"/>
      <c r="X485" s="191"/>
      <c r="Y485" s="30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</row>
    <row r="486" spans="1:75" ht="19">
      <c r="A486" s="14">
        <v>483</v>
      </c>
      <c r="B486" s="138"/>
      <c r="C486" s="109"/>
      <c r="D486" s="41"/>
      <c r="E486" s="110"/>
      <c r="F486" s="147"/>
      <c r="G486" s="154"/>
      <c r="H486" s="147"/>
      <c r="I486" s="130" t="str">
        <f t="shared" si="31"/>
        <v/>
      </c>
      <c r="J486" s="160" t="str">
        <f t="shared" si="32"/>
        <v/>
      </c>
      <c r="K486" s="160">
        <f t="shared" si="24"/>
        <v>0</v>
      </c>
      <c r="L486" s="162"/>
      <c r="M486" s="27" t="str">
        <f t="shared" si="17"/>
        <v/>
      </c>
      <c r="N486" s="173" t="str">
        <f t="shared" si="18"/>
        <v/>
      </c>
      <c r="O486" s="18" t="str">
        <f>IF(N486="","",N486/SUMMARY!$D$1)</f>
        <v/>
      </c>
      <c r="P486" s="147"/>
      <c r="Q486" s="27" t="str">
        <f t="shared" si="19"/>
        <v/>
      </c>
      <c r="R486" s="173" t="str">
        <f t="shared" si="20"/>
        <v/>
      </c>
      <c r="S486" s="33" t="str">
        <f t="shared" si="21"/>
        <v/>
      </c>
      <c r="T486" s="147"/>
      <c r="U486" s="19" t="str">
        <f t="shared" si="22"/>
        <v/>
      </c>
      <c r="V486" s="184" t="str">
        <f t="shared" si="23"/>
        <v/>
      </c>
      <c r="W486" s="113"/>
      <c r="X486" s="191"/>
      <c r="Y486" s="30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  <c r="BW486" s="78"/>
    </row>
    <row r="487" spans="1:75" ht="19">
      <c r="A487" s="14">
        <v>484</v>
      </c>
      <c r="B487" s="138"/>
      <c r="C487" s="109"/>
      <c r="D487" s="41"/>
      <c r="E487" s="110"/>
      <c r="F487" s="147"/>
      <c r="G487" s="154"/>
      <c r="H487" s="147"/>
      <c r="I487" s="130" t="str">
        <f t="shared" si="31"/>
        <v/>
      </c>
      <c r="J487" s="160" t="str">
        <f t="shared" si="32"/>
        <v/>
      </c>
      <c r="K487" s="160">
        <f t="shared" si="24"/>
        <v>0</v>
      </c>
      <c r="L487" s="162"/>
      <c r="M487" s="27" t="str">
        <f t="shared" si="17"/>
        <v/>
      </c>
      <c r="N487" s="173" t="str">
        <f t="shared" si="18"/>
        <v/>
      </c>
      <c r="O487" s="18" t="str">
        <f>IF(N487="","",N487/SUMMARY!$D$1)</f>
        <v/>
      </c>
      <c r="P487" s="147"/>
      <c r="Q487" s="27" t="str">
        <f t="shared" si="19"/>
        <v/>
      </c>
      <c r="R487" s="173" t="str">
        <f t="shared" si="20"/>
        <v/>
      </c>
      <c r="S487" s="33" t="str">
        <f t="shared" si="21"/>
        <v/>
      </c>
      <c r="T487" s="147"/>
      <c r="U487" s="19" t="str">
        <f t="shared" si="22"/>
        <v/>
      </c>
      <c r="V487" s="184" t="str">
        <f t="shared" si="23"/>
        <v/>
      </c>
      <c r="W487" s="113"/>
      <c r="X487" s="191"/>
      <c r="Y487" s="30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  <c r="BW487" s="78"/>
    </row>
    <row r="488" spans="1:75" ht="19">
      <c r="A488" s="14">
        <v>485</v>
      </c>
      <c r="B488" s="138"/>
      <c r="C488" s="109"/>
      <c r="D488" s="41"/>
      <c r="E488" s="110"/>
      <c r="F488" s="147"/>
      <c r="G488" s="154"/>
      <c r="H488" s="147"/>
      <c r="I488" s="130" t="str">
        <f t="shared" si="31"/>
        <v/>
      </c>
      <c r="J488" s="160" t="str">
        <f t="shared" si="32"/>
        <v/>
      </c>
      <c r="K488" s="160">
        <f t="shared" si="24"/>
        <v>0</v>
      </c>
      <c r="L488" s="162"/>
      <c r="M488" s="27" t="str">
        <f t="shared" si="17"/>
        <v/>
      </c>
      <c r="N488" s="173" t="str">
        <f t="shared" si="18"/>
        <v/>
      </c>
      <c r="O488" s="18" t="str">
        <f>IF(N488="","",N488/SUMMARY!$D$1)</f>
        <v/>
      </c>
      <c r="P488" s="147"/>
      <c r="Q488" s="27" t="str">
        <f t="shared" si="19"/>
        <v/>
      </c>
      <c r="R488" s="173" t="str">
        <f t="shared" si="20"/>
        <v/>
      </c>
      <c r="S488" s="33" t="str">
        <f t="shared" si="21"/>
        <v/>
      </c>
      <c r="T488" s="147"/>
      <c r="U488" s="19" t="str">
        <f t="shared" si="22"/>
        <v/>
      </c>
      <c r="V488" s="184" t="str">
        <f t="shared" si="23"/>
        <v/>
      </c>
      <c r="W488" s="113"/>
      <c r="X488" s="191"/>
      <c r="Y488" s="30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  <c r="BW488" s="78"/>
    </row>
    <row r="489" spans="1:75" ht="19">
      <c r="A489" s="14">
        <v>486</v>
      </c>
      <c r="B489" s="138"/>
      <c r="C489" s="109"/>
      <c r="D489" s="41"/>
      <c r="E489" s="110"/>
      <c r="F489" s="147"/>
      <c r="G489" s="154"/>
      <c r="H489" s="147"/>
      <c r="I489" s="130" t="str">
        <f t="shared" si="31"/>
        <v/>
      </c>
      <c r="J489" s="160" t="str">
        <f t="shared" si="32"/>
        <v/>
      </c>
      <c r="K489" s="160">
        <f t="shared" si="24"/>
        <v>0</v>
      </c>
      <c r="L489" s="162"/>
      <c r="M489" s="27" t="str">
        <f t="shared" si="17"/>
        <v/>
      </c>
      <c r="N489" s="173" t="str">
        <f t="shared" si="18"/>
        <v/>
      </c>
      <c r="O489" s="18" t="str">
        <f>IF(N489="","",N489/SUMMARY!$D$1)</f>
        <v/>
      </c>
      <c r="P489" s="147"/>
      <c r="Q489" s="27" t="str">
        <f t="shared" si="19"/>
        <v/>
      </c>
      <c r="R489" s="173" t="str">
        <f t="shared" si="20"/>
        <v/>
      </c>
      <c r="S489" s="33" t="str">
        <f t="shared" si="21"/>
        <v/>
      </c>
      <c r="T489" s="147"/>
      <c r="U489" s="19" t="str">
        <f t="shared" si="22"/>
        <v/>
      </c>
      <c r="V489" s="184" t="str">
        <f t="shared" si="23"/>
        <v/>
      </c>
      <c r="W489" s="113"/>
      <c r="X489" s="191"/>
      <c r="Y489" s="30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  <c r="BW489" s="78"/>
    </row>
    <row r="490" spans="1:75" ht="19">
      <c r="A490" s="14">
        <v>487</v>
      </c>
      <c r="B490" s="138"/>
      <c r="C490" s="109"/>
      <c r="D490" s="41"/>
      <c r="E490" s="110"/>
      <c r="F490" s="147"/>
      <c r="G490" s="154"/>
      <c r="H490" s="147"/>
      <c r="I490" s="130" t="str">
        <f t="shared" si="31"/>
        <v/>
      </c>
      <c r="J490" s="160" t="str">
        <f t="shared" si="32"/>
        <v/>
      </c>
      <c r="K490" s="160">
        <f t="shared" si="24"/>
        <v>0</v>
      </c>
      <c r="L490" s="162"/>
      <c r="M490" s="27" t="str">
        <f t="shared" si="17"/>
        <v/>
      </c>
      <c r="N490" s="173" t="str">
        <f t="shared" si="18"/>
        <v/>
      </c>
      <c r="O490" s="18" t="str">
        <f>IF(N490="","",N490/SUMMARY!$D$1)</f>
        <v/>
      </c>
      <c r="P490" s="147"/>
      <c r="Q490" s="27" t="str">
        <f t="shared" si="19"/>
        <v/>
      </c>
      <c r="R490" s="173" t="str">
        <f t="shared" si="20"/>
        <v/>
      </c>
      <c r="S490" s="33" t="str">
        <f t="shared" si="21"/>
        <v/>
      </c>
      <c r="T490" s="147"/>
      <c r="U490" s="19" t="str">
        <f t="shared" si="22"/>
        <v/>
      </c>
      <c r="V490" s="184" t="str">
        <f t="shared" si="23"/>
        <v/>
      </c>
      <c r="W490" s="113"/>
      <c r="X490" s="191"/>
      <c r="Y490" s="30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  <c r="BW490" s="78"/>
    </row>
    <row r="491" spans="1:75" ht="19">
      <c r="A491" s="14">
        <v>488</v>
      </c>
      <c r="B491" s="138"/>
      <c r="C491" s="109"/>
      <c r="D491" s="41"/>
      <c r="E491" s="110"/>
      <c r="F491" s="147"/>
      <c r="G491" s="154"/>
      <c r="H491" s="147"/>
      <c r="I491" s="130" t="str">
        <f t="shared" si="31"/>
        <v/>
      </c>
      <c r="J491" s="160" t="str">
        <f t="shared" si="32"/>
        <v/>
      </c>
      <c r="K491" s="160">
        <f t="shared" si="24"/>
        <v>0</v>
      </c>
      <c r="L491" s="162"/>
      <c r="M491" s="27" t="str">
        <f t="shared" si="17"/>
        <v/>
      </c>
      <c r="N491" s="173" t="str">
        <f t="shared" si="18"/>
        <v/>
      </c>
      <c r="O491" s="18" t="str">
        <f>IF(N491="","",N491/SUMMARY!$D$1)</f>
        <v/>
      </c>
      <c r="P491" s="147"/>
      <c r="Q491" s="27" t="str">
        <f t="shared" si="19"/>
        <v/>
      </c>
      <c r="R491" s="173" t="str">
        <f t="shared" si="20"/>
        <v/>
      </c>
      <c r="S491" s="33" t="str">
        <f t="shared" si="21"/>
        <v/>
      </c>
      <c r="T491" s="147"/>
      <c r="U491" s="19" t="str">
        <f t="shared" si="22"/>
        <v/>
      </c>
      <c r="V491" s="184" t="str">
        <f t="shared" si="23"/>
        <v/>
      </c>
      <c r="W491" s="113"/>
      <c r="X491" s="191"/>
      <c r="Y491" s="30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  <c r="BW491" s="78"/>
    </row>
    <row r="492" spans="1:75" ht="19">
      <c r="A492" s="14">
        <v>489</v>
      </c>
      <c r="B492" s="138"/>
      <c r="C492" s="109"/>
      <c r="D492" s="41"/>
      <c r="E492" s="110"/>
      <c r="F492" s="147"/>
      <c r="G492" s="154"/>
      <c r="H492" s="147"/>
      <c r="I492" s="130" t="str">
        <f t="shared" si="31"/>
        <v/>
      </c>
      <c r="J492" s="160" t="str">
        <f t="shared" si="32"/>
        <v/>
      </c>
      <c r="K492" s="160">
        <f t="shared" si="24"/>
        <v>0</v>
      </c>
      <c r="L492" s="162"/>
      <c r="M492" s="27" t="str">
        <f t="shared" si="17"/>
        <v/>
      </c>
      <c r="N492" s="173" t="str">
        <f t="shared" si="18"/>
        <v/>
      </c>
      <c r="O492" s="18" t="str">
        <f>IF(N492="","",N492/SUMMARY!$D$1)</f>
        <v/>
      </c>
      <c r="P492" s="147"/>
      <c r="Q492" s="27" t="str">
        <f t="shared" si="19"/>
        <v/>
      </c>
      <c r="R492" s="173" t="str">
        <f t="shared" si="20"/>
        <v/>
      </c>
      <c r="S492" s="33" t="str">
        <f t="shared" si="21"/>
        <v/>
      </c>
      <c r="T492" s="147"/>
      <c r="U492" s="19" t="str">
        <f t="shared" si="22"/>
        <v/>
      </c>
      <c r="V492" s="184" t="str">
        <f t="shared" si="23"/>
        <v/>
      </c>
      <c r="W492" s="113"/>
      <c r="X492" s="191"/>
      <c r="Y492" s="30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  <c r="BW492" s="78"/>
    </row>
    <row r="493" spans="1:75" ht="19">
      <c r="A493" s="14">
        <v>490</v>
      </c>
      <c r="B493" s="138"/>
      <c r="C493" s="109"/>
      <c r="D493" s="41"/>
      <c r="E493" s="110"/>
      <c r="F493" s="147"/>
      <c r="G493" s="154"/>
      <c r="H493" s="147"/>
      <c r="I493" s="130" t="str">
        <f t="shared" si="31"/>
        <v/>
      </c>
      <c r="J493" s="160" t="str">
        <f t="shared" si="32"/>
        <v/>
      </c>
      <c r="K493" s="160">
        <f t="shared" si="24"/>
        <v>0</v>
      </c>
      <c r="L493" s="162"/>
      <c r="M493" s="27" t="str">
        <f t="shared" si="17"/>
        <v/>
      </c>
      <c r="N493" s="173" t="str">
        <f t="shared" si="18"/>
        <v/>
      </c>
      <c r="O493" s="18" t="str">
        <f>IF(N493="","",N493/SUMMARY!$D$1)</f>
        <v/>
      </c>
      <c r="P493" s="147"/>
      <c r="Q493" s="27" t="str">
        <f t="shared" si="19"/>
        <v/>
      </c>
      <c r="R493" s="173" t="str">
        <f t="shared" si="20"/>
        <v/>
      </c>
      <c r="S493" s="33" t="str">
        <f t="shared" si="21"/>
        <v/>
      </c>
      <c r="T493" s="147"/>
      <c r="U493" s="19" t="str">
        <f t="shared" si="22"/>
        <v/>
      </c>
      <c r="V493" s="184" t="str">
        <f t="shared" si="23"/>
        <v/>
      </c>
      <c r="W493" s="113"/>
      <c r="X493" s="191"/>
      <c r="Y493" s="30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  <c r="BW493" s="78"/>
    </row>
    <row r="494" spans="1:75" ht="19">
      <c r="A494" s="14">
        <v>491</v>
      </c>
      <c r="B494" s="138"/>
      <c r="C494" s="109"/>
      <c r="D494" s="41"/>
      <c r="E494" s="110"/>
      <c r="F494" s="147"/>
      <c r="G494" s="154"/>
      <c r="H494" s="147"/>
      <c r="I494" s="130" t="str">
        <f t="shared" si="31"/>
        <v/>
      </c>
      <c r="J494" s="160" t="str">
        <f t="shared" si="32"/>
        <v/>
      </c>
      <c r="K494" s="160">
        <f t="shared" si="24"/>
        <v>0</v>
      </c>
      <c r="L494" s="162"/>
      <c r="M494" s="27" t="str">
        <f t="shared" si="17"/>
        <v/>
      </c>
      <c r="N494" s="173" t="str">
        <f t="shared" si="18"/>
        <v/>
      </c>
      <c r="O494" s="18" t="str">
        <f>IF(N494="","",N494/SUMMARY!$D$1)</f>
        <v/>
      </c>
      <c r="P494" s="147"/>
      <c r="Q494" s="27" t="str">
        <f t="shared" si="19"/>
        <v/>
      </c>
      <c r="R494" s="173" t="str">
        <f t="shared" si="20"/>
        <v/>
      </c>
      <c r="S494" s="33" t="str">
        <f t="shared" si="21"/>
        <v/>
      </c>
      <c r="T494" s="147"/>
      <c r="U494" s="19" t="str">
        <f t="shared" si="22"/>
        <v/>
      </c>
      <c r="V494" s="184" t="str">
        <f t="shared" si="23"/>
        <v/>
      </c>
      <c r="W494" s="113"/>
      <c r="X494" s="191"/>
      <c r="Y494" s="30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  <c r="BW494" s="78"/>
    </row>
    <row r="495" spans="1:75" ht="19">
      <c r="A495" s="14">
        <v>492</v>
      </c>
      <c r="B495" s="138"/>
      <c r="C495" s="109"/>
      <c r="D495" s="41"/>
      <c r="E495" s="110"/>
      <c r="F495" s="147"/>
      <c r="G495" s="154"/>
      <c r="H495" s="147"/>
      <c r="I495" s="130" t="str">
        <f t="shared" si="31"/>
        <v/>
      </c>
      <c r="J495" s="160" t="str">
        <f t="shared" si="32"/>
        <v/>
      </c>
      <c r="K495" s="160">
        <f t="shared" si="24"/>
        <v>0</v>
      </c>
      <c r="L495" s="162"/>
      <c r="M495" s="27" t="str">
        <f t="shared" si="17"/>
        <v/>
      </c>
      <c r="N495" s="173" t="str">
        <f t="shared" si="18"/>
        <v/>
      </c>
      <c r="O495" s="18" t="str">
        <f>IF(N495="","",N495/SUMMARY!$D$1)</f>
        <v/>
      </c>
      <c r="P495" s="147"/>
      <c r="Q495" s="27" t="str">
        <f t="shared" si="19"/>
        <v/>
      </c>
      <c r="R495" s="173" t="str">
        <f t="shared" si="20"/>
        <v/>
      </c>
      <c r="S495" s="33" t="str">
        <f t="shared" si="21"/>
        <v/>
      </c>
      <c r="T495" s="147"/>
      <c r="U495" s="19" t="str">
        <f t="shared" si="22"/>
        <v/>
      </c>
      <c r="V495" s="184" t="str">
        <f t="shared" si="23"/>
        <v/>
      </c>
      <c r="W495" s="113"/>
      <c r="X495" s="191"/>
      <c r="Y495" s="30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  <c r="BW495" s="78"/>
    </row>
    <row r="496" spans="1:75" ht="19">
      <c r="A496" s="14">
        <v>493</v>
      </c>
      <c r="B496" s="138"/>
      <c r="C496" s="109"/>
      <c r="D496" s="41"/>
      <c r="E496" s="110"/>
      <c r="F496" s="147"/>
      <c r="G496" s="154"/>
      <c r="H496" s="147"/>
      <c r="I496" s="130" t="str">
        <f t="shared" si="31"/>
        <v/>
      </c>
      <c r="J496" s="160" t="str">
        <f t="shared" si="32"/>
        <v/>
      </c>
      <c r="K496" s="160">
        <f t="shared" si="24"/>
        <v>0</v>
      </c>
      <c r="L496" s="162"/>
      <c r="M496" s="27" t="str">
        <f t="shared" si="17"/>
        <v/>
      </c>
      <c r="N496" s="173" t="str">
        <f t="shared" si="18"/>
        <v/>
      </c>
      <c r="O496" s="18" t="str">
        <f>IF(N496="","",N496/SUMMARY!$D$1)</f>
        <v/>
      </c>
      <c r="P496" s="147"/>
      <c r="Q496" s="27" t="str">
        <f t="shared" si="19"/>
        <v/>
      </c>
      <c r="R496" s="173" t="str">
        <f t="shared" si="20"/>
        <v/>
      </c>
      <c r="S496" s="33" t="str">
        <f t="shared" si="21"/>
        <v/>
      </c>
      <c r="T496" s="147"/>
      <c r="U496" s="19" t="str">
        <f t="shared" si="22"/>
        <v/>
      </c>
      <c r="V496" s="184" t="str">
        <f t="shared" si="23"/>
        <v/>
      </c>
      <c r="W496" s="113"/>
      <c r="X496" s="191"/>
      <c r="Y496" s="30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</row>
    <row r="497" spans="1:75" ht="19">
      <c r="A497" s="14">
        <v>494</v>
      </c>
      <c r="B497" s="138"/>
      <c r="C497" s="109"/>
      <c r="D497" s="41"/>
      <c r="E497" s="110"/>
      <c r="F497" s="147"/>
      <c r="G497" s="154"/>
      <c r="H497" s="147"/>
      <c r="I497" s="130" t="str">
        <f t="shared" si="31"/>
        <v/>
      </c>
      <c r="J497" s="160" t="str">
        <f t="shared" si="32"/>
        <v/>
      </c>
      <c r="K497" s="160">
        <f t="shared" si="24"/>
        <v>0</v>
      </c>
      <c r="L497" s="162"/>
      <c r="M497" s="27" t="str">
        <f t="shared" si="17"/>
        <v/>
      </c>
      <c r="N497" s="173" t="str">
        <f t="shared" si="18"/>
        <v/>
      </c>
      <c r="O497" s="18" t="str">
        <f>IF(N497="","",N497/SUMMARY!$D$1)</f>
        <v/>
      </c>
      <c r="P497" s="147"/>
      <c r="Q497" s="27" t="str">
        <f t="shared" si="19"/>
        <v/>
      </c>
      <c r="R497" s="173" t="str">
        <f t="shared" si="20"/>
        <v/>
      </c>
      <c r="S497" s="33" t="str">
        <f t="shared" si="21"/>
        <v/>
      </c>
      <c r="T497" s="147"/>
      <c r="U497" s="19" t="str">
        <f t="shared" si="22"/>
        <v/>
      </c>
      <c r="V497" s="184" t="str">
        <f t="shared" si="23"/>
        <v/>
      </c>
      <c r="W497" s="113"/>
      <c r="X497" s="191"/>
      <c r="Y497" s="30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  <c r="BT497" s="78"/>
      <c r="BU497" s="78"/>
      <c r="BV497" s="78"/>
      <c r="BW497" s="78"/>
    </row>
    <row r="498" spans="1:75" ht="19">
      <c r="A498" s="14">
        <v>495</v>
      </c>
      <c r="B498" s="138"/>
      <c r="C498" s="109"/>
      <c r="D498" s="41"/>
      <c r="E498" s="110"/>
      <c r="F498" s="147"/>
      <c r="G498" s="154"/>
      <c r="H498" s="147"/>
      <c r="I498" s="130" t="str">
        <f t="shared" si="31"/>
        <v/>
      </c>
      <c r="J498" s="160" t="str">
        <f t="shared" si="32"/>
        <v/>
      </c>
      <c r="K498" s="160">
        <f t="shared" si="24"/>
        <v>0</v>
      </c>
      <c r="L498" s="162"/>
      <c r="M498" s="27" t="str">
        <f t="shared" si="17"/>
        <v/>
      </c>
      <c r="N498" s="173" t="str">
        <f t="shared" si="18"/>
        <v/>
      </c>
      <c r="O498" s="18" t="str">
        <f>IF(N498="","",N498/SUMMARY!$D$1)</f>
        <v/>
      </c>
      <c r="P498" s="147"/>
      <c r="Q498" s="27" t="str">
        <f t="shared" si="19"/>
        <v/>
      </c>
      <c r="R498" s="173" t="str">
        <f t="shared" si="20"/>
        <v/>
      </c>
      <c r="S498" s="33" t="str">
        <f t="shared" si="21"/>
        <v/>
      </c>
      <c r="T498" s="147"/>
      <c r="U498" s="19" t="str">
        <f t="shared" si="22"/>
        <v/>
      </c>
      <c r="V498" s="184" t="str">
        <f t="shared" si="23"/>
        <v/>
      </c>
      <c r="W498" s="113"/>
      <c r="X498" s="191"/>
      <c r="Y498" s="30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  <c r="BT498" s="78"/>
      <c r="BU498" s="78"/>
      <c r="BV498" s="78"/>
      <c r="BW498" s="78"/>
    </row>
    <row r="499" spans="1:75" ht="19">
      <c r="A499" s="14">
        <v>496</v>
      </c>
      <c r="B499" s="138"/>
      <c r="C499" s="109"/>
      <c r="D499" s="41"/>
      <c r="E499" s="110"/>
      <c r="F499" s="147"/>
      <c r="G499" s="154"/>
      <c r="H499" s="147"/>
      <c r="I499" s="130" t="str">
        <f t="shared" si="31"/>
        <v/>
      </c>
      <c r="J499" s="160" t="str">
        <f t="shared" si="32"/>
        <v/>
      </c>
      <c r="K499" s="160">
        <f t="shared" si="24"/>
        <v>0</v>
      </c>
      <c r="L499" s="162"/>
      <c r="M499" s="27" t="str">
        <f t="shared" si="17"/>
        <v/>
      </c>
      <c r="N499" s="173" t="str">
        <f t="shared" si="18"/>
        <v/>
      </c>
      <c r="O499" s="18" t="str">
        <f>IF(N499="","",N499/SUMMARY!$D$1)</f>
        <v/>
      </c>
      <c r="P499" s="147"/>
      <c r="Q499" s="27" t="str">
        <f t="shared" si="19"/>
        <v/>
      </c>
      <c r="R499" s="173" t="str">
        <f t="shared" si="20"/>
        <v/>
      </c>
      <c r="S499" s="33" t="str">
        <f t="shared" si="21"/>
        <v/>
      </c>
      <c r="T499" s="147"/>
      <c r="U499" s="19" t="str">
        <f t="shared" si="22"/>
        <v/>
      </c>
      <c r="V499" s="184" t="str">
        <f t="shared" si="23"/>
        <v/>
      </c>
      <c r="W499" s="113"/>
      <c r="X499" s="191"/>
      <c r="Y499" s="30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  <c r="BW499" s="78"/>
    </row>
    <row r="500" spans="1:75" ht="19">
      <c r="A500" s="14">
        <v>497</v>
      </c>
      <c r="B500" s="138"/>
      <c r="C500" s="109"/>
      <c r="D500" s="41"/>
      <c r="E500" s="110"/>
      <c r="F500" s="147"/>
      <c r="G500" s="154"/>
      <c r="H500" s="147"/>
      <c r="I500" s="130" t="str">
        <f t="shared" si="31"/>
        <v/>
      </c>
      <c r="J500" s="160" t="str">
        <f t="shared" si="32"/>
        <v/>
      </c>
      <c r="K500" s="160">
        <f t="shared" si="24"/>
        <v>0</v>
      </c>
      <c r="L500" s="162"/>
      <c r="M500" s="27" t="str">
        <f t="shared" si="17"/>
        <v/>
      </c>
      <c r="N500" s="173" t="str">
        <f t="shared" si="18"/>
        <v/>
      </c>
      <c r="O500" s="18" t="str">
        <f>IF(N500="","",N500/SUMMARY!$D$1)</f>
        <v/>
      </c>
      <c r="P500" s="147"/>
      <c r="Q500" s="27" t="str">
        <f t="shared" si="19"/>
        <v/>
      </c>
      <c r="R500" s="173" t="str">
        <f t="shared" si="20"/>
        <v/>
      </c>
      <c r="S500" s="33" t="str">
        <f t="shared" si="21"/>
        <v/>
      </c>
      <c r="T500" s="147"/>
      <c r="U500" s="19" t="str">
        <f t="shared" si="22"/>
        <v/>
      </c>
      <c r="V500" s="184" t="str">
        <f t="shared" si="23"/>
        <v/>
      </c>
      <c r="W500" s="113"/>
      <c r="X500" s="191"/>
      <c r="Y500" s="30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  <c r="BT500" s="78"/>
      <c r="BU500" s="78"/>
      <c r="BV500" s="78"/>
      <c r="BW500" s="78"/>
    </row>
    <row r="501" spans="1:75" ht="19">
      <c r="A501" s="14">
        <v>498</v>
      </c>
      <c r="B501" s="138"/>
      <c r="C501" s="109"/>
      <c r="D501" s="41"/>
      <c r="E501" s="110"/>
      <c r="F501" s="147"/>
      <c r="G501" s="154"/>
      <c r="H501" s="147"/>
      <c r="I501" s="130" t="str">
        <f t="shared" si="31"/>
        <v/>
      </c>
      <c r="J501" s="160" t="str">
        <f t="shared" si="32"/>
        <v/>
      </c>
      <c r="K501" s="160">
        <f t="shared" si="24"/>
        <v>0</v>
      </c>
      <c r="L501" s="162"/>
      <c r="M501" s="27" t="str">
        <f t="shared" si="17"/>
        <v/>
      </c>
      <c r="N501" s="173" t="str">
        <f t="shared" si="18"/>
        <v/>
      </c>
      <c r="O501" s="18" t="str">
        <f>IF(N501="","",N501/SUMMARY!$D$1)</f>
        <v/>
      </c>
      <c r="P501" s="147"/>
      <c r="Q501" s="27" t="str">
        <f t="shared" si="19"/>
        <v/>
      </c>
      <c r="R501" s="173" t="str">
        <f t="shared" si="20"/>
        <v/>
      </c>
      <c r="S501" s="33" t="str">
        <f t="shared" si="21"/>
        <v/>
      </c>
      <c r="T501" s="147"/>
      <c r="U501" s="19" t="str">
        <f t="shared" si="22"/>
        <v/>
      </c>
      <c r="V501" s="184" t="str">
        <f t="shared" si="23"/>
        <v/>
      </c>
      <c r="W501" s="113"/>
      <c r="X501" s="191"/>
      <c r="Y501" s="30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  <c r="BT501" s="78"/>
      <c r="BU501" s="78"/>
      <c r="BV501" s="78"/>
      <c r="BW501" s="78"/>
    </row>
    <row r="502" spans="1:75" ht="19">
      <c r="A502" s="14">
        <v>499</v>
      </c>
      <c r="B502" s="138"/>
      <c r="C502" s="109"/>
      <c r="D502" s="41"/>
      <c r="E502" s="110"/>
      <c r="F502" s="147"/>
      <c r="G502" s="154"/>
      <c r="H502" s="147"/>
      <c r="I502" s="130" t="str">
        <f t="shared" si="31"/>
        <v/>
      </c>
      <c r="J502" s="160" t="str">
        <f t="shared" si="32"/>
        <v/>
      </c>
      <c r="K502" s="160">
        <f t="shared" si="24"/>
        <v>0</v>
      </c>
      <c r="L502" s="162"/>
      <c r="M502" s="27" t="str">
        <f t="shared" si="17"/>
        <v/>
      </c>
      <c r="N502" s="173" t="str">
        <f t="shared" si="18"/>
        <v/>
      </c>
      <c r="O502" s="18" t="str">
        <f>IF(N502="","",N502/SUMMARY!$D$1)</f>
        <v/>
      </c>
      <c r="P502" s="147"/>
      <c r="Q502" s="27" t="str">
        <f t="shared" si="19"/>
        <v/>
      </c>
      <c r="R502" s="173" t="str">
        <f t="shared" si="20"/>
        <v/>
      </c>
      <c r="S502" s="33" t="str">
        <f t="shared" si="21"/>
        <v/>
      </c>
      <c r="T502" s="147"/>
      <c r="U502" s="19" t="str">
        <f t="shared" si="22"/>
        <v/>
      </c>
      <c r="V502" s="184" t="str">
        <f t="shared" si="23"/>
        <v/>
      </c>
      <c r="W502" s="113"/>
      <c r="X502" s="191"/>
      <c r="Y502" s="30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  <c r="BW502" s="78"/>
    </row>
    <row r="503" spans="1:75" ht="19">
      <c r="A503" s="14">
        <v>500</v>
      </c>
      <c r="B503" s="138"/>
      <c r="C503" s="109"/>
      <c r="D503" s="41"/>
      <c r="E503" s="110"/>
      <c r="F503" s="147"/>
      <c r="G503" s="154"/>
      <c r="H503" s="147"/>
      <c r="I503" s="130" t="str">
        <f t="shared" si="31"/>
        <v/>
      </c>
      <c r="J503" s="160" t="str">
        <f t="shared" si="32"/>
        <v/>
      </c>
      <c r="K503" s="160">
        <f t="shared" si="24"/>
        <v>0</v>
      </c>
      <c r="L503" s="162"/>
      <c r="M503" s="27" t="str">
        <f t="shared" si="17"/>
        <v/>
      </c>
      <c r="N503" s="173" t="str">
        <f t="shared" si="18"/>
        <v/>
      </c>
      <c r="O503" s="18" t="str">
        <f>IF(N503="","",N503/SUMMARY!$D$1)</f>
        <v/>
      </c>
      <c r="P503" s="147"/>
      <c r="Q503" s="27" t="str">
        <f t="shared" si="19"/>
        <v/>
      </c>
      <c r="R503" s="173" t="str">
        <f t="shared" si="20"/>
        <v/>
      </c>
      <c r="S503" s="33" t="str">
        <f t="shared" si="21"/>
        <v/>
      </c>
      <c r="T503" s="147"/>
      <c r="U503" s="19" t="str">
        <f t="shared" si="22"/>
        <v/>
      </c>
      <c r="V503" s="184" t="str">
        <f t="shared" si="23"/>
        <v/>
      </c>
      <c r="W503" s="113"/>
      <c r="X503" s="191"/>
      <c r="Y503" s="30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  <c r="BW503" s="78"/>
    </row>
    <row r="504" spans="1:75" ht="19">
      <c r="A504" s="9"/>
      <c r="B504" s="139"/>
      <c r="C504" s="28"/>
      <c r="D504" s="9"/>
      <c r="E504" s="21"/>
      <c r="F504" s="148"/>
      <c r="G504" s="155"/>
      <c r="H504" s="148"/>
      <c r="I504" s="131"/>
      <c r="J504" s="148"/>
      <c r="K504" s="148"/>
      <c r="L504" s="163"/>
      <c r="M504" s="29"/>
      <c r="N504" s="174"/>
      <c r="O504" s="22" t="str">
        <f t="shared" ref="O504:O506" si="33">IF(N504="","",N504/$D$1)</f>
        <v/>
      </c>
      <c r="P504" s="179"/>
      <c r="Q504" s="29"/>
      <c r="R504" s="174" t="str">
        <f t="shared" si="20"/>
        <v/>
      </c>
      <c r="S504" s="34"/>
      <c r="T504" s="179"/>
      <c r="U504" s="11"/>
      <c r="V504" s="185" t="str">
        <f>IF(T504=0,"",IF(E504="BUY",(T504-F504)*G504,(F504-T504)*G504))</f>
        <v/>
      </c>
      <c r="W504" s="114"/>
      <c r="X504" s="192"/>
      <c r="Y504" s="30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  <c r="BW504" s="78"/>
    </row>
    <row r="505" spans="1:75" ht="19">
      <c r="A505" s="9"/>
      <c r="B505" s="139"/>
      <c r="C505" s="28"/>
      <c r="D505" s="9"/>
      <c r="E505" s="21"/>
      <c r="F505" s="148"/>
      <c r="G505" s="155"/>
      <c r="H505" s="148"/>
      <c r="I505" s="131"/>
      <c r="J505" s="148"/>
      <c r="K505" s="148"/>
      <c r="L505" s="163"/>
      <c r="M505" s="29"/>
      <c r="N505" s="174"/>
      <c r="O505" s="22" t="str">
        <f t="shared" si="33"/>
        <v/>
      </c>
      <c r="P505" s="179"/>
      <c r="Q505" s="29"/>
      <c r="R505" s="174" t="str">
        <f t="shared" si="20"/>
        <v/>
      </c>
      <c r="S505" s="34"/>
      <c r="T505" s="179"/>
      <c r="U505" s="11"/>
      <c r="V505" s="185"/>
      <c r="W505" s="114"/>
      <c r="X505" s="192"/>
      <c r="Y505" s="30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  <c r="BT505" s="78"/>
      <c r="BU505" s="78"/>
      <c r="BV505" s="78"/>
      <c r="BW505" s="78"/>
    </row>
    <row r="506" spans="1:75" ht="19">
      <c r="A506" s="66"/>
      <c r="B506" s="140"/>
      <c r="C506" s="117"/>
      <c r="D506" s="66"/>
      <c r="E506" s="71"/>
      <c r="F506" s="149"/>
      <c r="G506" s="156"/>
      <c r="H506" s="149"/>
      <c r="I506" s="132"/>
      <c r="J506" s="149"/>
      <c r="K506" s="149"/>
      <c r="L506" s="164"/>
      <c r="M506" s="118"/>
      <c r="N506" s="175"/>
      <c r="O506" s="72" t="str">
        <f t="shared" si="33"/>
        <v/>
      </c>
      <c r="P506" s="180"/>
      <c r="Q506" s="118"/>
      <c r="R506" s="175" t="str">
        <f t="shared" si="20"/>
        <v/>
      </c>
      <c r="S506" s="75"/>
      <c r="T506" s="180"/>
      <c r="U506" s="74"/>
      <c r="V506" s="186"/>
      <c r="W506" s="119"/>
      <c r="X506" s="193"/>
      <c r="Y506" s="120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</row>
    <row r="507" spans="1:75" s="84" customFormat="1" ht="19">
      <c r="A507" s="78"/>
      <c r="B507" s="141"/>
      <c r="C507" s="80"/>
      <c r="D507" s="78"/>
      <c r="E507" s="78"/>
      <c r="F507" s="150"/>
      <c r="G507" s="157"/>
      <c r="H507" s="150"/>
      <c r="I507" s="133"/>
      <c r="J507" s="150"/>
      <c r="K507" s="150"/>
      <c r="L507" s="165"/>
      <c r="M507" s="81"/>
      <c r="N507" s="150"/>
      <c r="O507" s="81"/>
      <c r="P507" s="165"/>
      <c r="Q507" s="81"/>
      <c r="R507" s="150"/>
      <c r="S507" s="83"/>
      <c r="T507" s="165"/>
      <c r="U507" s="81"/>
      <c r="V507" s="150"/>
      <c r="W507" s="82"/>
      <c r="X507" s="194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</row>
    <row r="508" spans="1:75" s="84" customFormat="1" ht="19">
      <c r="A508" s="78"/>
      <c r="B508" s="141"/>
      <c r="C508" s="80"/>
      <c r="D508" s="78"/>
      <c r="E508" s="78"/>
      <c r="F508" s="150"/>
      <c r="G508" s="157"/>
      <c r="H508" s="150"/>
      <c r="I508" s="133"/>
      <c r="J508" s="150"/>
      <c r="K508" s="150"/>
      <c r="L508" s="165"/>
      <c r="M508" s="81"/>
      <c r="N508" s="150"/>
      <c r="O508" s="81"/>
      <c r="P508" s="165"/>
      <c r="Q508" s="81"/>
      <c r="R508" s="150"/>
      <c r="S508" s="83"/>
      <c r="T508" s="165"/>
      <c r="U508" s="81"/>
      <c r="V508" s="150"/>
      <c r="W508" s="82"/>
      <c r="X508" s="194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  <c r="BT508" s="78"/>
      <c r="BU508" s="78"/>
      <c r="BV508" s="78"/>
      <c r="BW508" s="78"/>
    </row>
    <row r="509" spans="1:75" s="84" customFormat="1" ht="19">
      <c r="A509" s="78"/>
      <c r="B509" s="141"/>
      <c r="C509" s="80"/>
      <c r="D509" s="78"/>
      <c r="E509" s="78"/>
      <c r="F509" s="150"/>
      <c r="G509" s="157"/>
      <c r="H509" s="150"/>
      <c r="I509" s="133"/>
      <c r="J509" s="150"/>
      <c r="K509" s="150"/>
      <c r="L509" s="165"/>
      <c r="M509" s="81"/>
      <c r="N509" s="150"/>
      <c r="O509" s="81"/>
      <c r="P509" s="165"/>
      <c r="Q509" s="81"/>
      <c r="R509" s="150"/>
      <c r="S509" s="83"/>
      <c r="T509" s="165"/>
      <c r="U509" s="81"/>
      <c r="V509" s="150"/>
      <c r="W509" s="82"/>
      <c r="X509" s="194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  <c r="BW509" s="78"/>
    </row>
    <row r="510" spans="1:75" s="84" customFormat="1" ht="19">
      <c r="A510" s="78"/>
      <c r="B510" s="141"/>
      <c r="C510" s="80"/>
      <c r="D510" s="78"/>
      <c r="E510" s="78"/>
      <c r="F510" s="150"/>
      <c r="G510" s="157"/>
      <c r="H510" s="150"/>
      <c r="I510" s="133"/>
      <c r="J510" s="150"/>
      <c r="K510" s="150"/>
      <c r="L510" s="165"/>
      <c r="M510" s="81"/>
      <c r="N510" s="150"/>
      <c r="O510" s="81"/>
      <c r="P510" s="165"/>
      <c r="Q510" s="81"/>
      <c r="R510" s="150"/>
      <c r="S510" s="83"/>
      <c r="T510" s="165"/>
      <c r="U510" s="81"/>
      <c r="V510" s="150"/>
      <c r="W510" s="82"/>
      <c r="X510" s="194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  <c r="BW510" s="78"/>
    </row>
    <row r="511" spans="1:75" s="84" customFormat="1" ht="19">
      <c r="A511" s="78"/>
      <c r="B511" s="141"/>
      <c r="C511" s="80"/>
      <c r="D511" s="78"/>
      <c r="E511" s="78"/>
      <c r="F511" s="150"/>
      <c r="G511" s="157"/>
      <c r="H511" s="150"/>
      <c r="I511" s="133"/>
      <c r="J511" s="150"/>
      <c r="K511" s="150"/>
      <c r="L511" s="165"/>
      <c r="M511" s="81"/>
      <c r="N511" s="150"/>
      <c r="O511" s="81"/>
      <c r="P511" s="165"/>
      <c r="Q511" s="81"/>
      <c r="R511" s="150"/>
      <c r="S511" s="83"/>
      <c r="T511" s="165"/>
      <c r="U511" s="81"/>
      <c r="V511" s="150"/>
      <c r="W511" s="82"/>
      <c r="X511" s="194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</row>
    <row r="512" spans="1:75" s="84" customFormat="1" ht="19">
      <c r="A512" s="78"/>
      <c r="B512" s="141"/>
      <c r="C512" s="80"/>
      <c r="D512" s="78"/>
      <c r="E512" s="78"/>
      <c r="F512" s="150"/>
      <c r="G512" s="157"/>
      <c r="H512" s="150"/>
      <c r="I512" s="133"/>
      <c r="J512" s="150"/>
      <c r="K512" s="150"/>
      <c r="L512" s="165"/>
      <c r="M512" s="81"/>
      <c r="N512" s="150"/>
      <c r="O512" s="81"/>
      <c r="P512" s="165"/>
      <c r="Q512" s="81"/>
      <c r="R512" s="150"/>
      <c r="S512" s="83"/>
      <c r="T512" s="165"/>
      <c r="U512" s="81"/>
      <c r="V512" s="150"/>
      <c r="W512" s="82"/>
      <c r="X512" s="194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  <c r="BW512" s="78"/>
    </row>
    <row r="513" spans="1:75" s="84" customFormat="1" ht="19">
      <c r="A513" s="78"/>
      <c r="B513" s="141"/>
      <c r="C513" s="80"/>
      <c r="D513" s="78"/>
      <c r="E513" s="78"/>
      <c r="F513" s="150"/>
      <c r="G513" s="157"/>
      <c r="H513" s="150"/>
      <c r="I513" s="133"/>
      <c r="J513" s="150"/>
      <c r="K513" s="150"/>
      <c r="L513" s="165"/>
      <c r="M513" s="81"/>
      <c r="N513" s="150"/>
      <c r="O513" s="81"/>
      <c r="P513" s="165"/>
      <c r="Q513" s="81"/>
      <c r="R513" s="150"/>
      <c r="S513" s="83"/>
      <c r="T513" s="165"/>
      <c r="U513" s="81"/>
      <c r="V513" s="150"/>
      <c r="W513" s="82"/>
      <c r="X513" s="194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</row>
    <row r="514" spans="1:75" s="84" customFormat="1" ht="19">
      <c r="A514" s="78"/>
      <c r="B514" s="141"/>
      <c r="C514" s="80"/>
      <c r="D514" s="78"/>
      <c r="E514" s="78"/>
      <c r="F514" s="150"/>
      <c r="G514" s="157"/>
      <c r="H514" s="150"/>
      <c r="I514" s="133"/>
      <c r="J514" s="150"/>
      <c r="K514" s="150"/>
      <c r="L514" s="165"/>
      <c r="M514" s="81"/>
      <c r="N514" s="150"/>
      <c r="O514" s="81"/>
      <c r="P514" s="165"/>
      <c r="Q514" s="81"/>
      <c r="R514" s="150"/>
      <c r="S514" s="83"/>
      <c r="T514" s="165"/>
      <c r="U514" s="81"/>
      <c r="V514" s="150"/>
      <c r="W514" s="82"/>
      <c r="X514" s="194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</row>
    <row r="515" spans="1:75" s="84" customFormat="1" ht="19">
      <c r="A515" s="78"/>
      <c r="B515" s="141"/>
      <c r="C515" s="80"/>
      <c r="D515" s="78"/>
      <c r="E515" s="78"/>
      <c r="F515" s="150"/>
      <c r="G515" s="157"/>
      <c r="H515" s="150"/>
      <c r="I515" s="133"/>
      <c r="J515" s="150"/>
      <c r="K515" s="150"/>
      <c r="L515" s="165"/>
      <c r="M515" s="81"/>
      <c r="N515" s="150"/>
      <c r="O515" s="81"/>
      <c r="P515" s="165"/>
      <c r="Q515" s="81"/>
      <c r="R515" s="150"/>
      <c r="S515" s="83"/>
      <c r="T515" s="165"/>
      <c r="U515" s="81"/>
      <c r="V515" s="150"/>
      <c r="W515" s="82"/>
      <c r="X515" s="194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</row>
    <row r="516" spans="1:75" s="84" customFormat="1" ht="19">
      <c r="A516" s="78"/>
      <c r="B516" s="141"/>
      <c r="C516" s="80"/>
      <c r="D516" s="78"/>
      <c r="E516" s="78"/>
      <c r="F516" s="150"/>
      <c r="G516" s="157"/>
      <c r="H516" s="150"/>
      <c r="I516" s="133"/>
      <c r="J516" s="150"/>
      <c r="K516" s="150"/>
      <c r="L516" s="165"/>
      <c r="M516" s="81"/>
      <c r="N516" s="150"/>
      <c r="O516" s="81"/>
      <c r="P516" s="165"/>
      <c r="Q516" s="81"/>
      <c r="R516" s="150"/>
      <c r="S516" s="83"/>
      <c r="T516" s="165"/>
      <c r="U516" s="81"/>
      <c r="V516" s="150"/>
      <c r="W516" s="82"/>
      <c r="X516" s="194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</row>
    <row r="517" spans="1:75" s="84" customFormat="1" ht="19">
      <c r="A517" s="78"/>
      <c r="B517" s="141"/>
      <c r="C517" s="80"/>
      <c r="D517" s="78"/>
      <c r="E517" s="78"/>
      <c r="F517" s="150"/>
      <c r="G517" s="157"/>
      <c r="H517" s="150"/>
      <c r="I517" s="133"/>
      <c r="J517" s="150"/>
      <c r="K517" s="150"/>
      <c r="L517" s="165"/>
      <c r="M517" s="81"/>
      <c r="N517" s="150"/>
      <c r="O517" s="81"/>
      <c r="P517" s="165"/>
      <c r="Q517" s="81"/>
      <c r="R517" s="150"/>
      <c r="S517" s="83"/>
      <c r="T517" s="165"/>
      <c r="U517" s="81"/>
      <c r="V517" s="150"/>
      <c r="W517" s="82"/>
      <c r="X517" s="194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</row>
    <row r="518" spans="1:75" s="84" customFormat="1" ht="19">
      <c r="A518" s="78"/>
      <c r="B518" s="141"/>
      <c r="C518" s="80"/>
      <c r="D518" s="78"/>
      <c r="E518" s="78"/>
      <c r="F518" s="150"/>
      <c r="G518" s="157"/>
      <c r="H518" s="150"/>
      <c r="I518" s="133"/>
      <c r="J518" s="150"/>
      <c r="K518" s="150"/>
      <c r="L518" s="165"/>
      <c r="M518" s="81"/>
      <c r="N518" s="150"/>
      <c r="O518" s="81"/>
      <c r="P518" s="165"/>
      <c r="Q518" s="81"/>
      <c r="R518" s="150"/>
      <c r="S518" s="83"/>
      <c r="T518" s="165"/>
      <c r="U518" s="81"/>
      <c r="V518" s="150"/>
      <c r="W518" s="82"/>
      <c r="X518" s="194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</row>
    <row r="519" spans="1:75" s="84" customFormat="1" ht="19">
      <c r="A519" s="78"/>
      <c r="B519" s="141"/>
      <c r="C519" s="80"/>
      <c r="D519" s="78"/>
      <c r="E519" s="78"/>
      <c r="F519" s="150"/>
      <c r="G519" s="157"/>
      <c r="H519" s="150"/>
      <c r="I519" s="133"/>
      <c r="J519" s="150"/>
      <c r="K519" s="150"/>
      <c r="L519" s="165"/>
      <c r="M519" s="81"/>
      <c r="N519" s="150"/>
      <c r="O519" s="81"/>
      <c r="P519" s="165"/>
      <c r="Q519" s="81"/>
      <c r="R519" s="150"/>
      <c r="S519" s="83"/>
      <c r="T519" s="165"/>
      <c r="U519" s="81"/>
      <c r="V519" s="150"/>
      <c r="W519" s="82"/>
      <c r="X519" s="194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</row>
    <row r="520" spans="1:75" s="84" customFormat="1" ht="19">
      <c r="A520" s="78"/>
      <c r="B520" s="141"/>
      <c r="C520" s="80"/>
      <c r="D520" s="78"/>
      <c r="E520" s="78"/>
      <c r="F520" s="150"/>
      <c r="G520" s="157"/>
      <c r="H520" s="150"/>
      <c r="I520" s="133"/>
      <c r="J520" s="150"/>
      <c r="K520" s="150"/>
      <c r="L520" s="165"/>
      <c r="M520" s="81"/>
      <c r="N520" s="150"/>
      <c r="O520" s="81"/>
      <c r="P520" s="165"/>
      <c r="Q520" s="81"/>
      <c r="R520" s="150"/>
      <c r="S520" s="83"/>
      <c r="T520" s="165"/>
      <c r="U520" s="81"/>
      <c r="V520" s="150"/>
      <c r="W520" s="82"/>
      <c r="X520" s="194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</row>
    <row r="521" spans="1:75" s="84" customFormat="1" ht="19">
      <c r="A521" s="78"/>
      <c r="B521" s="141"/>
      <c r="C521" s="80"/>
      <c r="D521" s="78"/>
      <c r="E521" s="78"/>
      <c r="F521" s="150"/>
      <c r="G521" s="157"/>
      <c r="H521" s="150"/>
      <c r="I521" s="133"/>
      <c r="J521" s="150"/>
      <c r="K521" s="150"/>
      <c r="L521" s="165"/>
      <c r="M521" s="81"/>
      <c r="N521" s="150"/>
      <c r="O521" s="81"/>
      <c r="P521" s="165"/>
      <c r="Q521" s="81"/>
      <c r="R521" s="150"/>
      <c r="S521" s="83"/>
      <c r="T521" s="165"/>
      <c r="U521" s="81"/>
      <c r="V521" s="150"/>
      <c r="W521" s="82"/>
      <c r="X521" s="194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</row>
    <row r="522" spans="1:75" s="84" customFormat="1" ht="19">
      <c r="A522" s="78"/>
      <c r="B522" s="141"/>
      <c r="C522" s="80"/>
      <c r="D522" s="78"/>
      <c r="E522" s="78"/>
      <c r="F522" s="150"/>
      <c r="G522" s="157"/>
      <c r="H522" s="150"/>
      <c r="I522" s="133"/>
      <c r="J522" s="150"/>
      <c r="K522" s="150"/>
      <c r="L522" s="165"/>
      <c r="M522" s="81"/>
      <c r="N522" s="150"/>
      <c r="O522" s="81"/>
      <c r="P522" s="165"/>
      <c r="Q522" s="81"/>
      <c r="R522" s="150"/>
      <c r="S522" s="83"/>
      <c r="T522" s="165"/>
      <c r="U522" s="81"/>
      <c r="V522" s="150"/>
      <c r="W522" s="82"/>
      <c r="X522" s="194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</row>
    <row r="523" spans="1:75" s="84" customFormat="1" ht="19">
      <c r="A523" s="78"/>
      <c r="B523" s="141"/>
      <c r="C523" s="80"/>
      <c r="D523" s="78"/>
      <c r="E523" s="78"/>
      <c r="F523" s="150"/>
      <c r="G523" s="157"/>
      <c r="H523" s="150"/>
      <c r="I523" s="133"/>
      <c r="J523" s="150"/>
      <c r="K523" s="150"/>
      <c r="L523" s="165"/>
      <c r="M523" s="81"/>
      <c r="N523" s="150"/>
      <c r="O523" s="81"/>
      <c r="P523" s="165"/>
      <c r="Q523" s="81"/>
      <c r="R523" s="150"/>
      <c r="S523" s="83"/>
      <c r="T523" s="165"/>
      <c r="U523" s="81"/>
      <c r="V523" s="150"/>
      <c r="W523" s="82"/>
      <c r="X523" s="194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</row>
    <row r="524" spans="1:75" s="84" customFormat="1" ht="19">
      <c r="A524" s="78"/>
      <c r="B524" s="141"/>
      <c r="C524" s="80"/>
      <c r="D524" s="78"/>
      <c r="E524" s="78"/>
      <c r="F524" s="150"/>
      <c r="G524" s="157"/>
      <c r="H524" s="150"/>
      <c r="I524" s="133"/>
      <c r="J524" s="150"/>
      <c r="K524" s="150"/>
      <c r="L524" s="165"/>
      <c r="M524" s="81"/>
      <c r="N524" s="150"/>
      <c r="O524" s="81"/>
      <c r="P524" s="165"/>
      <c r="Q524" s="81"/>
      <c r="R524" s="150"/>
      <c r="S524" s="83"/>
      <c r="T524" s="165"/>
      <c r="U524" s="81"/>
      <c r="V524" s="150"/>
      <c r="W524" s="82"/>
      <c r="X524" s="194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</row>
    <row r="525" spans="1:75" s="84" customFormat="1" ht="19">
      <c r="A525" s="78"/>
      <c r="B525" s="141"/>
      <c r="C525" s="80"/>
      <c r="D525" s="78"/>
      <c r="E525" s="78"/>
      <c r="F525" s="150"/>
      <c r="G525" s="157"/>
      <c r="H525" s="150"/>
      <c r="I525" s="133"/>
      <c r="J525" s="150"/>
      <c r="K525" s="150"/>
      <c r="L525" s="165"/>
      <c r="M525" s="81"/>
      <c r="N525" s="150"/>
      <c r="O525" s="81"/>
      <c r="P525" s="165"/>
      <c r="Q525" s="81"/>
      <c r="R525" s="150"/>
      <c r="S525" s="83"/>
      <c r="T525" s="165"/>
      <c r="U525" s="81"/>
      <c r="V525" s="150"/>
      <c r="W525" s="82"/>
      <c r="X525" s="194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</row>
    <row r="526" spans="1:75" s="84" customFormat="1" ht="19">
      <c r="A526" s="78"/>
      <c r="B526" s="141"/>
      <c r="C526" s="80"/>
      <c r="D526" s="78"/>
      <c r="E526" s="78"/>
      <c r="F526" s="150"/>
      <c r="G526" s="157"/>
      <c r="H526" s="150"/>
      <c r="I526" s="133"/>
      <c r="J526" s="150"/>
      <c r="K526" s="150"/>
      <c r="L526" s="165"/>
      <c r="M526" s="81"/>
      <c r="N526" s="150"/>
      <c r="O526" s="81"/>
      <c r="P526" s="165"/>
      <c r="Q526" s="81"/>
      <c r="R526" s="150"/>
      <c r="S526" s="83"/>
      <c r="T526" s="165"/>
      <c r="U526" s="81"/>
      <c r="V526" s="150"/>
      <c r="W526" s="82"/>
      <c r="X526" s="194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  <c r="BW526" s="78"/>
    </row>
    <row r="527" spans="1:75" s="84" customFormat="1" ht="19">
      <c r="A527" s="78"/>
      <c r="B527" s="141"/>
      <c r="C527" s="80"/>
      <c r="D527" s="78"/>
      <c r="E527" s="78"/>
      <c r="F527" s="150"/>
      <c r="G527" s="157"/>
      <c r="H527" s="150"/>
      <c r="I527" s="133"/>
      <c r="J527" s="150"/>
      <c r="K527" s="150"/>
      <c r="L527" s="165"/>
      <c r="M527" s="81"/>
      <c r="N527" s="150"/>
      <c r="O527" s="81"/>
      <c r="P527" s="165"/>
      <c r="Q527" s="81"/>
      <c r="R527" s="150"/>
      <c r="S527" s="83"/>
      <c r="T527" s="165"/>
      <c r="U527" s="81"/>
      <c r="V527" s="150"/>
      <c r="W527" s="82"/>
      <c r="X527" s="194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  <c r="BW527" s="78"/>
    </row>
    <row r="528" spans="1:75" s="84" customFormat="1" ht="19">
      <c r="A528" s="78"/>
      <c r="B528" s="141"/>
      <c r="C528" s="80"/>
      <c r="D528" s="78"/>
      <c r="E528" s="78"/>
      <c r="F528" s="150"/>
      <c r="G528" s="157"/>
      <c r="H528" s="150"/>
      <c r="I528" s="133"/>
      <c r="J528" s="150"/>
      <c r="K528" s="150"/>
      <c r="L528" s="165"/>
      <c r="M528" s="81"/>
      <c r="N528" s="150"/>
      <c r="O528" s="81"/>
      <c r="P528" s="165"/>
      <c r="Q528" s="81"/>
      <c r="R528" s="150"/>
      <c r="S528" s="83"/>
      <c r="T528" s="165"/>
      <c r="U528" s="81"/>
      <c r="V528" s="150"/>
      <c r="W528" s="82"/>
      <c r="X528" s="194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</row>
    <row r="529" spans="1:75" s="84" customFormat="1" ht="19">
      <c r="A529" s="78"/>
      <c r="B529" s="141"/>
      <c r="C529" s="80"/>
      <c r="D529" s="78"/>
      <c r="E529" s="78"/>
      <c r="F529" s="150"/>
      <c r="G529" s="157"/>
      <c r="H529" s="150"/>
      <c r="I529" s="133"/>
      <c r="J529" s="150"/>
      <c r="K529" s="150"/>
      <c r="L529" s="165"/>
      <c r="M529" s="81"/>
      <c r="N529" s="150"/>
      <c r="O529" s="81"/>
      <c r="P529" s="165"/>
      <c r="Q529" s="81"/>
      <c r="R529" s="150"/>
      <c r="S529" s="83"/>
      <c r="T529" s="165"/>
      <c r="U529" s="81"/>
      <c r="V529" s="150"/>
      <c r="W529" s="82"/>
      <c r="X529" s="194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</row>
    <row r="530" spans="1:75" s="84" customFormat="1" ht="19">
      <c r="A530" s="78"/>
      <c r="B530" s="141"/>
      <c r="C530" s="80"/>
      <c r="D530" s="78"/>
      <c r="E530" s="78"/>
      <c r="F530" s="150"/>
      <c r="G530" s="157"/>
      <c r="H530" s="150"/>
      <c r="I530" s="133"/>
      <c r="J530" s="150"/>
      <c r="K530" s="150"/>
      <c r="L530" s="165"/>
      <c r="M530" s="81"/>
      <c r="N530" s="150"/>
      <c r="O530" s="81"/>
      <c r="P530" s="165"/>
      <c r="Q530" s="81"/>
      <c r="R530" s="150"/>
      <c r="S530" s="83"/>
      <c r="T530" s="165"/>
      <c r="U530" s="81"/>
      <c r="V530" s="150"/>
      <c r="W530" s="82"/>
      <c r="X530" s="194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  <c r="BW530" s="78"/>
    </row>
    <row r="531" spans="1:75" s="84" customFormat="1" ht="19">
      <c r="A531" s="78"/>
      <c r="B531" s="141"/>
      <c r="C531" s="80"/>
      <c r="D531" s="78"/>
      <c r="E531" s="78"/>
      <c r="F531" s="150"/>
      <c r="G531" s="157"/>
      <c r="H531" s="150"/>
      <c r="I531" s="133"/>
      <c r="J531" s="150"/>
      <c r="K531" s="150"/>
      <c r="L531" s="165"/>
      <c r="M531" s="81"/>
      <c r="N531" s="150"/>
      <c r="O531" s="81"/>
      <c r="P531" s="165"/>
      <c r="Q531" s="81"/>
      <c r="R531" s="150"/>
      <c r="S531" s="83"/>
      <c r="T531" s="165"/>
      <c r="U531" s="81"/>
      <c r="V531" s="150"/>
      <c r="W531" s="82"/>
      <c r="X531" s="194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  <c r="BT531" s="78"/>
      <c r="BU531" s="78"/>
      <c r="BV531" s="78"/>
      <c r="BW531" s="78"/>
    </row>
    <row r="532" spans="1:75" s="84" customFormat="1" ht="19">
      <c r="A532" s="78"/>
      <c r="B532" s="141"/>
      <c r="C532" s="80"/>
      <c r="D532" s="78"/>
      <c r="E532" s="78"/>
      <c r="F532" s="150"/>
      <c r="G532" s="157"/>
      <c r="H532" s="150"/>
      <c r="I532" s="133"/>
      <c r="J532" s="150"/>
      <c r="K532" s="150"/>
      <c r="L532" s="165"/>
      <c r="M532" s="81"/>
      <c r="N532" s="150"/>
      <c r="O532" s="81"/>
      <c r="P532" s="165"/>
      <c r="Q532" s="81"/>
      <c r="R532" s="150"/>
      <c r="S532" s="83"/>
      <c r="T532" s="165"/>
      <c r="U532" s="81"/>
      <c r="V532" s="150"/>
      <c r="W532" s="82"/>
      <c r="X532" s="194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  <c r="BW532" s="78"/>
    </row>
    <row r="533" spans="1:75" s="84" customFormat="1" ht="19">
      <c r="A533" s="78"/>
      <c r="B533" s="141"/>
      <c r="C533" s="80"/>
      <c r="D533" s="78"/>
      <c r="E533" s="78"/>
      <c r="F533" s="150"/>
      <c r="G533" s="157"/>
      <c r="H533" s="150"/>
      <c r="I533" s="133"/>
      <c r="J533" s="150"/>
      <c r="K533" s="150"/>
      <c r="L533" s="165"/>
      <c r="M533" s="81"/>
      <c r="N533" s="150"/>
      <c r="O533" s="81"/>
      <c r="P533" s="165"/>
      <c r="Q533" s="81"/>
      <c r="R533" s="150"/>
      <c r="S533" s="83"/>
      <c r="T533" s="165"/>
      <c r="U533" s="81"/>
      <c r="V533" s="150"/>
      <c r="W533" s="82"/>
      <c r="X533" s="194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  <c r="BT533" s="78"/>
      <c r="BU533" s="78"/>
      <c r="BV533" s="78"/>
      <c r="BW533" s="78"/>
    </row>
    <row r="534" spans="1:75" s="84" customFormat="1" ht="19">
      <c r="A534" s="78"/>
      <c r="B534" s="141"/>
      <c r="C534" s="80"/>
      <c r="D534" s="78"/>
      <c r="E534" s="78"/>
      <c r="F534" s="150"/>
      <c r="G534" s="157"/>
      <c r="H534" s="150"/>
      <c r="I534" s="133"/>
      <c r="J534" s="150"/>
      <c r="K534" s="150"/>
      <c r="L534" s="165"/>
      <c r="M534" s="81"/>
      <c r="N534" s="150"/>
      <c r="O534" s="81"/>
      <c r="P534" s="165"/>
      <c r="Q534" s="81"/>
      <c r="R534" s="150"/>
      <c r="S534" s="83"/>
      <c r="T534" s="165"/>
      <c r="U534" s="81"/>
      <c r="V534" s="150"/>
      <c r="W534" s="82"/>
      <c r="X534" s="194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  <c r="BT534" s="78"/>
      <c r="BU534" s="78"/>
      <c r="BV534" s="78"/>
      <c r="BW534" s="78"/>
    </row>
    <row r="535" spans="1:75" s="84" customFormat="1" ht="19">
      <c r="A535" s="78"/>
      <c r="B535" s="141"/>
      <c r="C535" s="80"/>
      <c r="D535" s="78"/>
      <c r="E535" s="78"/>
      <c r="F535" s="150"/>
      <c r="G535" s="157"/>
      <c r="H535" s="150"/>
      <c r="I535" s="133"/>
      <c r="J535" s="150"/>
      <c r="K535" s="150"/>
      <c r="L535" s="165"/>
      <c r="M535" s="81"/>
      <c r="N535" s="150"/>
      <c r="O535" s="81"/>
      <c r="P535" s="165"/>
      <c r="Q535" s="81"/>
      <c r="R535" s="150"/>
      <c r="S535" s="83"/>
      <c r="T535" s="165"/>
      <c r="U535" s="81"/>
      <c r="V535" s="150"/>
      <c r="W535" s="82"/>
      <c r="X535" s="194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  <c r="BW535" s="78"/>
    </row>
    <row r="536" spans="1:75" s="84" customFormat="1" ht="19">
      <c r="A536" s="78"/>
      <c r="B536" s="141"/>
      <c r="C536" s="80"/>
      <c r="D536" s="78"/>
      <c r="E536" s="78"/>
      <c r="F536" s="150"/>
      <c r="G536" s="157"/>
      <c r="H536" s="150"/>
      <c r="I536" s="133"/>
      <c r="J536" s="150"/>
      <c r="K536" s="150"/>
      <c r="L536" s="165"/>
      <c r="M536" s="81"/>
      <c r="N536" s="150"/>
      <c r="O536" s="81"/>
      <c r="P536" s="165"/>
      <c r="Q536" s="81"/>
      <c r="R536" s="150"/>
      <c r="S536" s="83"/>
      <c r="T536" s="165"/>
      <c r="U536" s="81"/>
      <c r="V536" s="150"/>
      <c r="W536" s="82"/>
      <c r="X536" s="194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  <c r="BT536" s="78"/>
      <c r="BU536" s="78"/>
      <c r="BV536" s="78"/>
      <c r="BW536" s="78"/>
    </row>
    <row r="537" spans="1:75" s="84" customFormat="1" ht="19">
      <c r="A537" s="78"/>
      <c r="B537" s="141"/>
      <c r="C537" s="80"/>
      <c r="D537" s="78"/>
      <c r="E537" s="78"/>
      <c r="F537" s="150"/>
      <c r="G537" s="157"/>
      <c r="H537" s="150"/>
      <c r="I537" s="133"/>
      <c r="J537" s="150"/>
      <c r="K537" s="150"/>
      <c r="L537" s="165"/>
      <c r="M537" s="81"/>
      <c r="N537" s="150"/>
      <c r="O537" s="81"/>
      <c r="P537" s="165"/>
      <c r="Q537" s="81"/>
      <c r="R537" s="150"/>
      <c r="S537" s="83"/>
      <c r="T537" s="165"/>
      <c r="U537" s="81"/>
      <c r="V537" s="150"/>
      <c r="W537" s="82"/>
      <c r="X537" s="194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  <c r="BT537" s="78"/>
      <c r="BU537" s="78"/>
      <c r="BV537" s="78"/>
      <c r="BW537" s="78"/>
    </row>
    <row r="538" spans="1:75" s="84" customFormat="1" ht="19">
      <c r="A538" s="78"/>
      <c r="B538" s="141"/>
      <c r="C538" s="80"/>
      <c r="D538" s="78"/>
      <c r="E538" s="78"/>
      <c r="F538" s="150"/>
      <c r="G538" s="157"/>
      <c r="H538" s="150"/>
      <c r="I538" s="133"/>
      <c r="J538" s="150"/>
      <c r="K538" s="150"/>
      <c r="L538" s="165"/>
      <c r="M538" s="81"/>
      <c r="N538" s="150"/>
      <c r="O538" s="81"/>
      <c r="P538" s="165"/>
      <c r="Q538" s="81"/>
      <c r="R538" s="150"/>
      <c r="S538" s="83"/>
      <c r="T538" s="165"/>
      <c r="U538" s="81"/>
      <c r="V538" s="150"/>
      <c r="W538" s="82"/>
      <c r="X538" s="194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  <c r="BT538" s="78"/>
      <c r="BU538" s="78"/>
      <c r="BV538" s="78"/>
      <c r="BW538" s="78"/>
    </row>
    <row r="539" spans="1:75" s="84" customFormat="1" ht="19">
      <c r="A539" s="78"/>
      <c r="B539" s="141"/>
      <c r="C539" s="80"/>
      <c r="D539" s="78"/>
      <c r="E539" s="78"/>
      <c r="F539" s="150"/>
      <c r="G539" s="157"/>
      <c r="H539" s="150"/>
      <c r="I539" s="133"/>
      <c r="J539" s="150"/>
      <c r="K539" s="150"/>
      <c r="L539" s="165"/>
      <c r="M539" s="81"/>
      <c r="N539" s="150"/>
      <c r="O539" s="81"/>
      <c r="P539" s="165"/>
      <c r="Q539" s="81"/>
      <c r="R539" s="150"/>
      <c r="S539" s="83"/>
      <c r="T539" s="165"/>
      <c r="U539" s="81"/>
      <c r="V539" s="150"/>
      <c r="W539" s="82"/>
      <c r="X539" s="194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  <c r="BN539" s="78"/>
      <c r="BO539" s="78"/>
      <c r="BP539" s="78"/>
      <c r="BQ539" s="78"/>
      <c r="BR539" s="78"/>
      <c r="BS539" s="78"/>
      <c r="BT539" s="78"/>
      <c r="BU539" s="78"/>
      <c r="BV539" s="78"/>
      <c r="BW539" s="78"/>
    </row>
    <row r="540" spans="1:75" s="84" customFormat="1" ht="19">
      <c r="A540" s="78"/>
      <c r="B540" s="141"/>
      <c r="C540" s="80"/>
      <c r="D540" s="78"/>
      <c r="E540" s="78"/>
      <c r="F540" s="150"/>
      <c r="G540" s="157"/>
      <c r="H540" s="150"/>
      <c r="I540" s="133"/>
      <c r="J540" s="150"/>
      <c r="K540" s="150"/>
      <c r="L540" s="165"/>
      <c r="M540" s="81"/>
      <c r="N540" s="150"/>
      <c r="O540" s="81"/>
      <c r="P540" s="165"/>
      <c r="Q540" s="81"/>
      <c r="R540" s="150"/>
      <c r="S540" s="83"/>
      <c r="T540" s="165"/>
      <c r="U540" s="81"/>
      <c r="V540" s="150"/>
      <c r="W540" s="82"/>
      <c r="X540" s="194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  <c r="BW540" s="78"/>
    </row>
    <row r="541" spans="1:75" s="84" customFormat="1" ht="19">
      <c r="A541" s="78"/>
      <c r="B541" s="141"/>
      <c r="C541" s="80"/>
      <c r="D541" s="78"/>
      <c r="E541" s="78"/>
      <c r="F541" s="150"/>
      <c r="G541" s="157"/>
      <c r="H541" s="150"/>
      <c r="I541" s="133"/>
      <c r="J541" s="150"/>
      <c r="K541" s="150"/>
      <c r="L541" s="165"/>
      <c r="M541" s="81"/>
      <c r="N541" s="150"/>
      <c r="O541" s="81"/>
      <c r="P541" s="165"/>
      <c r="Q541" s="81"/>
      <c r="R541" s="150"/>
      <c r="S541" s="83"/>
      <c r="T541" s="165"/>
      <c r="U541" s="81"/>
      <c r="V541" s="150"/>
      <c r="W541" s="82"/>
      <c r="X541" s="194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  <c r="BN541" s="78"/>
      <c r="BO541" s="78"/>
      <c r="BP541" s="78"/>
      <c r="BQ541" s="78"/>
      <c r="BR541" s="78"/>
      <c r="BS541" s="78"/>
      <c r="BT541" s="78"/>
      <c r="BU541" s="78"/>
      <c r="BV541" s="78"/>
      <c r="BW541" s="78"/>
    </row>
    <row r="542" spans="1:75" s="84" customFormat="1" ht="19">
      <c r="A542" s="78"/>
      <c r="B542" s="141"/>
      <c r="C542" s="80"/>
      <c r="D542" s="78"/>
      <c r="E542" s="78"/>
      <c r="F542" s="150"/>
      <c r="G542" s="157"/>
      <c r="H542" s="150"/>
      <c r="I542" s="133"/>
      <c r="J542" s="150"/>
      <c r="K542" s="150"/>
      <c r="L542" s="165"/>
      <c r="M542" s="81"/>
      <c r="N542" s="150"/>
      <c r="O542" s="81"/>
      <c r="P542" s="165"/>
      <c r="Q542" s="81"/>
      <c r="R542" s="150"/>
      <c r="S542" s="83"/>
      <c r="T542" s="165"/>
      <c r="U542" s="81"/>
      <c r="V542" s="150"/>
      <c r="W542" s="82"/>
      <c r="X542" s="194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78"/>
      <c r="BT542" s="78"/>
      <c r="BU542" s="78"/>
      <c r="BV542" s="78"/>
      <c r="BW542" s="78"/>
    </row>
    <row r="543" spans="1:75" s="84" customFormat="1" ht="19">
      <c r="A543" s="78"/>
      <c r="B543" s="141"/>
      <c r="C543" s="80"/>
      <c r="D543" s="78"/>
      <c r="E543" s="78"/>
      <c r="F543" s="150"/>
      <c r="G543" s="157"/>
      <c r="H543" s="150"/>
      <c r="I543" s="133"/>
      <c r="J543" s="150"/>
      <c r="K543" s="150"/>
      <c r="L543" s="165"/>
      <c r="M543" s="81"/>
      <c r="N543" s="150"/>
      <c r="O543" s="81"/>
      <c r="P543" s="165"/>
      <c r="Q543" s="81"/>
      <c r="R543" s="150"/>
      <c r="S543" s="83"/>
      <c r="T543" s="165"/>
      <c r="U543" s="81"/>
      <c r="V543" s="150"/>
      <c r="W543" s="82"/>
      <c r="X543" s="194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  <c r="BN543" s="78"/>
      <c r="BO543" s="78"/>
      <c r="BP543" s="78"/>
      <c r="BQ543" s="78"/>
      <c r="BR543" s="78"/>
      <c r="BS543" s="78"/>
      <c r="BT543" s="78"/>
      <c r="BU543" s="78"/>
      <c r="BV543" s="78"/>
      <c r="BW543" s="78"/>
    </row>
    <row r="544" spans="1:75" s="84" customFormat="1" ht="19">
      <c r="A544" s="78"/>
      <c r="B544" s="141"/>
      <c r="C544" s="80"/>
      <c r="D544" s="78"/>
      <c r="E544" s="78"/>
      <c r="F544" s="150"/>
      <c r="G544" s="157"/>
      <c r="H544" s="150"/>
      <c r="I544" s="133"/>
      <c r="J544" s="150"/>
      <c r="K544" s="150"/>
      <c r="L544" s="165"/>
      <c r="M544" s="81"/>
      <c r="N544" s="150"/>
      <c r="O544" s="81"/>
      <c r="P544" s="165"/>
      <c r="Q544" s="81"/>
      <c r="R544" s="150"/>
      <c r="S544" s="83"/>
      <c r="T544" s="165"/>
      <c r="U544" s="81"/>
      <c r="V544" s="150"/>
      <c r="W544" s="82"/>
      <c r="X544" s="194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  <c r="BT544" s="78"/>
      <c r="BU544" s="78"/>
      <c r="BV544" s="78"/>
      <c r="BW544" s="78"/>
    </row>
    <row r="545" spans="1:75" s="84" customFormat="1" ht="19">
      <c r="A545" s="78"/>
      <c r="B545" s="141"/>
      <c r="C545" s="80"/>
      <c r="D545" s="78"/>
      <c r="E545" s="78"/>
      <c r="F545" s="150"/>
      <c r="G545" s="157"/>
      <c r="H545" s="150"/>
      <c r="I545" s="133"/>
      <c r="J545" s="150"/>
      <c r="K545" s="150"/>
      <c r="L545" s="165"/>
      <c r="M545" s="81"/>
      <c r="N545" s="150"/>
      <c r="O545" s="81"/>
      <c r="P545" s="165"/>
      <c r="Q545" s="81"/>
      <c r="R545" s="150"/>
      <c r="S545" s="83"/>
      <c r="T545" s="165"/>
      <c r="U545" s="81"/>
      <c r="V545" s="150"/>
      <c r="W545" s="82"/>
      <c r="X545" s="194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  <c r="BW545" s="78"/>
    </row>
    <row r="546" spans="1:75" s="84" customFormat="1" ht="19">
      <c r="A546" s="78"/>
      <c r="B546" s="141"/>
      <c r="C546" s="80"/>
      <c r="D546" s="78"/>
      <c r="E546" s="78"/>
      <c r="F546" s="150"/>
      <c r="G546" s="157"/>
      <c r="H546" s="150"/>
      <c r="I546" s="133"/>
      <c r="J546" s="150"/>
      <c r="K546" s="150"/>
      <c r="L546" s="165"/>
      <c r="M546" s="81"/>
      <c r="N546" s="150"/>
      <c r="O546" s="81"/>
      <c r="P546" s="165"/>
      <c r="Q546" s="81"/>
      <c r="R546" s="150"/>
      <c r="S546" s="83"/>
      <c r="T546" s="165"/>
      <c r="U546" s="81"/>
      <c r="V546" s="150"/>
      <c r="W546" s="82"/>
      <c r="X546" s="194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  <c r="BW546" s="78"/>
    </row>
    <row r="547" spans="1:75" s="84" customFormat="1" ht="19">
      <c r="A547" s="78"/>
      <c r="B547" s="141"/>
      <c r="C547" s="80"/>
      <c r="D547" s="78"/>
      <c r="E547" s="78"/>
      <c r="F547" s="150"/>
      <c r="G547" s="157"/>
      <c r="H547" s="150"/>
      <c r="I547" s="133"/>
      <c r="J547" s="150"/>
      <c r="K547" s="150"/>
      <c r="L547" s="165"/>
      <c r="M547" s="81"/>
      <c r="N547" s="150"/>
      <c r="O547" s="81"/>
      <c r="P547" s="165"/>
      <c r="Q547" s="81"/>
      <c r="R547" s="150"/>
      <c r="S547" s="83"/>
      <c r="T547" s="165"/>
      <c r="U547" s="81"/>
      <c r="V547" s="150"/>
      <c r="W547" s="82"/>
      <c r="X547" s="194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  <c r="BT547" s="78"/>
      <c r="BU547" s="78"/>
      <c r="BV547" s="78"/>
      <c r="BW547" s="78"/>
    </row>
    <row r="548" spans="1:75" s="84" customFormat="1" ht="19">
      <c r="A548" s="78"/>
      <c r="B548" s="141"/>
      <c r="C548" s="80"/>
      <c r="D548" s="78"/>
      <c r="E548" s="78"/>
      <c r="F548" s="150"/>
      <c r="G548" s="157"/>
      <c r="H548" s="150"/>
      <c r="I548" s="133"/>
      <c r="J548" s="150"/>
      <c r="K548" s="150"/>
      <c r="L548" s="165"/>
      <c r="M548" s="81"/>
      <c r="N548" s="150"/>
      <c r="O548" s="81"/>
      <c r="P548" s="165"/>
      <c r="Q548" s="81"/>
      <c r="R548" s="150"/>
      <c r="S548" s="83"/>
      <c r="T548" s="165"/>
      <c r="U548" s="81"/>
      <c r="V548" s="150"/>
      <c r="W548" s="82"/>
      <c r="X548" s="194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  <c r="BT548" s="78"/>
      <c r="BU548" s="78"/>
      <c r="BV548" s="78"/>
      <c r="BW548" s="78"/>
    </row>
    <row r="549" spans="1:75" s="84" customFormat="1" ht="19">
      <c r="A549" s="78"/>
      <c r="B549" s="141"/>
      <c r="C549" s="80"/>
      <c r="D549" s="78"/>
      <c r="E549" s="78"/>
      <c r="F549" s="150"/>
      <c r="G549" s="157"/>
      <c r="H549" s="150"/>
      <c r="I549" s="133"/>
      <c r="J549" s="150"/>
      <c r="K549" s="150"/>
      <c r="L549" s="165"/>
      <c r="M549" s="81"/>
      <c r="N549" s="150"/>
      <c r="O549" s="81"/>
      <c r="P549" s="165"/>
      <c r="Q549" s="81"/>
      <c r="R549" s="150"/>
      <c r="S549" s="83"/>
      <c r="T549" s="165"/>
      <c r="U549" s="81"/>
      <c r="V549" s="150"/>
      <c r="W549" s="82"/>
      <c r="X549" s="194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  <c r="BN549" s="78"/>
      <c r="BO549" s="78"/>
      <c r="BP549" s="78"/>
      <c r="BQ549" s="78"/>
      <c r="BR549" s="78"/>
      <c r="BS549" s="78"/>
      <c r="BT549" s="78"/>
      <c r="BU549" s="78"/>
      <c r="BV549" s="78"/>
      <c r="BW549" s="78"/>
    </row>
    <row r="550" spans="1:75" s="84" customFormat="1" ht="19">
      <c r="A550" s="78"/>
      <c r="B550" s="141"/>
      <c r="C550" s="80"/>
      <c r="D550" s="78"/>
      <c r="E550" s="78"/>
      <c r="F550" s="150"/>
      <c r="G550" s="157"/>
      <c r="H550" s="150"/>
      <c r="I550" s="133"/>
      <c r="J550" s="150"/>
      <c r="K550" s="150"/>
      <c r="L550" s="165"/>
      <c r="M550" s="81"/>
      <c r="N550" s="150"/>
      <c r="O550" s="81"/>
      <c r="P550" s="165"/>
      <c r="Q550" s="81"/>
      <c r="R550" s="150"/>
      <c r="S550" s="83"/>
      <c r="T550" s="165"/>
      <c r="U550" s="81"/>
      <c r="V550" s="150"/>
      <c r="W550" s="82"/>
      <c r="X550" s="194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  <c r="BT550" s="78"/>
      <c r="BU550" s="78"/>
      <c r="BV550" s="78"/>
      <c r="BW550" s="78"/>
    </row>
    <row r="551" spans="1:75" s="84" customFormat="1" ht="19">
      <c r="A551" s="78"/>
      <c r="B551" s="141"/>
      <c r="C551" s="80"/>
      <c r="D551" s="78"/>
      <c r="E551" s="78"/>
      <c r="F551" s="150"/>
      <c r="G551" s="157"/>
      <c r="H551" s="150"/>
      <c r="I551" s="133"/>
      <c r="J551" s="150"/>
      <c r="K551" s="150"/>
      <c r="L551" s="165"/>
      <c r="M551" s="81"/>
      <c r="N551" s="150"/>
      <c r="O551" s="81"/>
      <c r="P551" s="165"/>
      <c r="Q551" s="81"/>
      <c r="R551" s="150"/>
      <c r="S551" s="83"/>
      <c r="T551" s="165"/>
      <c r="U551" s="81"/>
      <c r="V551" s="150"/>
      <c r="W551" s="82"/>
      <c r="X551" s="194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  <c r="BW551" s="78"/>
    </row>
    <row r="552" spans="1:75" s="84" customFormat="1" ht="19">
      <c r="A552" s="78"/>
      <c r="B552" s="141"/>
      <c r="C552" s="80"/>
      <c r="D552" s="78"/>
      <c r="E552" s="78"/>
      <c r="F552" s="150"/>
      <c r="G552" s="157"/>
      <c r="H552" s="150"/>
      <c r="I552" s="133"/>
      <c r="J552" s="150"/>
      <c r="K552" s="150"/>
      <c r="L552" s="165"/>
      <c r="M552" s="81"/>
      <c r="N552" s="150"/>
      <c r="O552" s="81"/>
      <c r="P552" s="165"/>
      <c r="Q552" s="81"/>
      <c r="R552" s="150"/>
      <c r="S552" s="83"/>
      <c r="T552" s="165"/>
      <c r="U552" s="81"/>
      <c r="V552" s="150"/>
      <c r="W552" s="82"/>
      <c r="X552" s="194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  <c r="BT552" s="78"/>
      <c r="BU552" s="78"/>
      <c r="BV552" s="78"/>
      <c r="BW552" s="78"/>
    </row>
    <row r="553" spans="1:75" s="84" customFormat="1" ht="19">
      <c r="A553" s="78"/>
      <c r="B553" s="141"/>
      <c r="C553" s="80"/>
      <c r="D553" s="78"/>
      <c r="E553" s="78"/>
      <c r="F553" s="150"/>
      <c r="G553" s="157"/>
      <c r="H553" s="150"/>
      <c r="I553" s="133"/>
      <c r="J553" s="150"/>
      <c r="K553" s="150"/>
      <c r="L553" s="165"/>
      <c r="M553" s="81"/>
      <c r="N553" s="150"/>
      <c r="O553" s="81"/>
      <c r="P553" s="165"/>
      <c r="Q553" s="81"/>
      <c r="R553" s="150"/>
      <c r="S553" s="83"/>
      <c r="T553" s="165"/>
      <c r="U553" s="81"/>
      <c r="V553" s="150"/>
      <c r="W553" s="82"/>
      <c r="X553" s="194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  <c r="BT553" s="78"/>
      <c r="BU553" s="78"/>
      <c r="BV553" s="78"/>
      <c r="BW553" s="78"/>
    </row>
    <row r="554" spans="1:75" s="84" customFormat="1" ht="19">
      <c r="A554" s="78"/>
      <c r="B554" s="141"/>
      <c r="C554" s="80"/>
      <c r="D554" s="78"/>
      <c r="E554" s="78"/>
      <c r="F554" s="150"/>
      <c r="G554" s="157"/>
      <c r="H554" s="150"/>
      <c r="I554" s="133"/>
      <c r="J554" s="150"/>
      <c r="K554" s="150"/>
      <c r="L554" s="165"/>
      <c r="M554" s="81"/>
      <c r="N554" s="150"/>
      <c r="O554" s="81"/>
      <c r="P554" s="165"/>
      <c r="Q554" s="81"/>
      <c r="R554" s="150"/>
      <c r="S554" s="83"/>
      <c r="T554" s="165"/>
      <c r="U554" s="81"/>
      <c r="V554" s="150"/>
      <c r="W554" s="82"/>
      <c r="X554" s="194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  <c r="BT554" s="78"/>
      <c r="BU554" s="78"/>
      <c r="BV554" s="78"/>
      <c r="BW554" s="78"/>
    </row>
    <row r="555" spans="1:75" s="84" customFormat="1" ht="19">
      <c r="A555" s="78"/>
      <c r="B555" s="141"/>
      <c r="C555" s="80"/>
      <c r="D555" s="78"/>
      <c r="E555" s="78"/>
      <c r="F555" s="150"/>
      <c r="G555" s="157"/>
      <c r="H555" s="150"/>
      <c r="I555" s="133"/>
      <c r="J555" s="150"/>
      <c r="K555" s="150"/>
      <c r="L555" s="165"/>
      <c r="M555" s="81"/>
      <c r="N555" s="150"/>
      <c r="O555" s="81"/>
      <c r="P555" s="165"/>
      <c r="Q555" s="81"/>
      <c r="R555" s="150"/>
      <c r="S555" s="83"/>
      <c r="T555" s="165"/>
      <c r="U555" s="81"/>
      <c r="V555" s="150"/>
      <c r="W555" s="82"/>
      <c r="X555" s="194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  <c r="BT555" s="78"/>
      <c r="BU555" s="78"/>
      <c r="BV555" s="78"/>
      <c r="BW555" s="78"/>
    </row>
    <row r="556" spans="1:75" s="84" customFormat="1" ht="19">
      <c r="A556" s="78"/>
      <c r="B556" s="141"/>
      <c r="C556" s="80"/>
      <c r="D556" s="78"/>
      <c r="E556" s="78"/>
      <c r="F556" s="150"/>
      <c r="G556" s="157"/>
      <c r="H556" s="150"/>
      <c r="I556" s="133"/>
      <c r="J556" s="150"/>
      <c r="K556" s="150"/>
      <c r="L556" s="165"/>
      <c r="M556" s="81"/>
      <c r="N556" s="150"/>
      <c r="O556" s="81"/>
      <c r="P556" s="165"/>
      <c r="Q556" s="81"/>
      <c r="R556" s="150"/>
      <c r="S556" s="83"/>
      <c r="T556" s="165"/>
      <c r="U556" s="81"/>
      <c r="V556" s="150"/>
      <c r="W556" s="82"/>
      <c r="X556" s="194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  <c r="BT556" s="78"/>
      <c r="BU556" s="78"/>
      <c r="BV556" s="78"/>
      <c r="BW556" s="78"/>
    </row>
    <row r="557" spans="1:75" s="84" customFormat="1" ht="19">
      <c r="A557" s="78"/>
      <c r="B557" s="141"/>
      <c r="C557" s="80"/>
      <c r="D557" s="78"/>
      <c r="E557" s="78"/>
      <c r="F557" s="150"/>
      <c r="G557" s="157"/>
      <c r="H557" s="150"/>
      <c r="I557" s="133"/>
      <c r="J557" s="150"/>
      <c r="K557" s="150"/>
      <c r="L557" s="165"/>
      <c r="M557" s="81"/>
      <c r="N557" s="150"/>
      <c r="O557" s="81"/>
      <c r="P557" s="165"/>
      <c r="Q557" s="81"/>
      <c r="R557" s="150"/>
      <c r="S557" s="83"/>
      <c r="T557" s="165"/>
      <c r="U557" s="81"/>
      <c r="V557" s="150"/>
      <c r="W557" s="82"/>
      <c r="X557" s="194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  <c r="BT557" s="78"/>
      <c r="BU557" s="78"/>
      <c r="BV557" s="78"/>
      <c r="BW557" s="78"/>
    </row>
    <row r="558" spans="1:75" s="84" customFormat="1" ht="19">
      <c r="A558" s="78"/>
      <c r="B558" s="141"/>
      <c r="C558" s="80"/>
      <c r="D558" s="78"/>
      <c r="E558" s="78"/>
      <c r="F558" s="150"/>
      <c r="G558" s="157"/>
      <c r="H558" s="150"/>
      <c r="I558" s="133"/>
      <c r="J558" s="150"/>
      <c r="K558" s="150"/>
      <c r="L558" s="165"/>
      <c r="M558" s="81"/>
      <c r="N558" s="150"/>
      <c r="O558" s="81"/>
      <c r="P558" s="165"/>
      <c r="Q558" s="81"/>
      <c r="R558" s="150"/>
      <c r="S558" s="83"/>
      <c r="T558" s="165"/>
      <c r="U558" s="81"/>
      <c r="V558" s="150"/>
      <c r="W558" s="82"/>
      <c r="X558" s="194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  <c r="BT558" s="78"/>
      <c r="BU558" s="78"/>
      <c r="BV558" s="78"/>
      <c r="BW558" s="78"/>
    </row>
    <row r="559" spans="1:75" s="84" customFormat="1" ht="19">
      <c r="A559" s="78"/>
      <c r="B559" s="141"/>
      <c r="C559" s="80"/>
      <c r="D559" s="78"/>
      <c r="E559" s="78"/>
      <c r="F559" s="150"/>
      <c r="G559" s="157"/>
      <c r="H559" s="150"/>
      <c r="I559" s="133"/>
      <c r="J559" s="150"/>
      <c r="K559" s="150"/>
      <c r="L559" s="165"/>
      <c r="M559" s="81"/>
      <c r="N559" s="150"/>
      <c r="O559" s="81"/>
      <c r="P559" s="165"/>
      <c r="Q559" s="81"/>
      <c r="R559" s="150"/>
      <c r="S559" s="83"/>
      <c r="T559" s="165"/>
      <c r="U559" s="81"/>
      <c r="V559" s="150"/>
      <c r="W559" s="82"/>
      <c r="X559" s="194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  <c r="BT559" s="78"/>
      <c r="BU559" s="78"/>
      <c r="BV559" s="78"/>
      <c r="BW559" s="78"/>
    </row>
    <row r="560" spans="1:75" s="84" customFormat="1" ht="19">
      <c r="A560" s="78"/>
      <c r="B560" s="141"/>
      <c r="C560" s="80"/>
      <c r="D560" s="78"/>
      <c r="E560" s="78"/>
      <c r="F560" s="150"/>
      <c r="G560" s="157"/>
      <c r="H560" s="150"/>
      <c r="I560" s="133"/>
      <c r="J560" s="150"/>
      <c r="K560" s="150"/>
      <c r="L560" s="165"/>
      <c r="M560" s="81"/>
      <c r="N560" s="150"/>
      <c r="O560" s="81"/>
      <c r="P560" s="165"/>
      <c r="Q560" s="81"/>
      <c r="R560" s="150"/>
      <c r="S560" s="83"/>
      <c r="T560" s="165"/>
      <c r="U560" s="81"/>
      <c r="V560" s="150"/>
      <c r="W560" s="82"/>
      <c r="X560" s="194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  <c r="BT560" s="78"/>
      <c r="BU560" s="78"/>
      <c r="BV560" s="78"/>
      <c r="BW560" s="78"/>
    </row>
    <row r="561" spans="1:75" s="84" customFormat="1" ht="19">
      <c r="A561" s="78"/>
      <c r="B561" s="141"/>
      <c r="C561" s="80"/>
      <c r="D561" s="78"/>
      <c r="E561" s="78"/>
      <c r="F561" s="150"/>
      <c r="G561" s="157"/>
      <c r="H561" s="150"/>
      <c r="I561" s="133"/>
      <c r="J561" s="150"/>
      <c r="K561" s="150"/>
      <c r="L561" s="165"/>
      <c r="M561" s="81"/>
      <c r="N561" s="150"/>
      <c r="O561" s="81"/>
      <c r="P561" s="165"/>
      <c r="Q561" s="81"/>
      <c r="R561" s="150"/>
      <c r="S561" s="83"/>
      <c r="T561" s="165"/>
      <c r="U561" s="81"/>
      <c r="V561" s="150"/>
      <c r="W561" s="82"/>
      <c r="X561" s="194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  <c r="BN561" s="78"/>
      <c r="BO561" s="78"/>
      <c r="BP561" s="78"/>
      <c r="BQ561" s="78"/>
      <c r="BR561" s="78"/>
      <c r="BS561" s="78"/>
      <c r="BT561" s="78"/>
      <c r="BU561" s="78"/>
      <c r="BV561" s="78"/>
      <c r="BW561" s="78"/>
    </row>
    <row r="562" spans="1:75" s="84" customFormat="1" ht="19">
      <c r="A562" s="78"/>
      <c r="B562" s="141"/>
      <c r="C562" s="80"/>
      <c r="D562" s="78"/>
      <c r="E562" s="78"/>
      <c r="F562" s="150"/>
      <c r="G562" s="157"/>
      <c r="H562" s="150"/>
      <c r="I562" s="133"/>
      <c r="J562" s="150"/>
      <c r="K562" s="150"/>
      <c r="L562" s="165"/>
      <c r="M562" s="81"/>
      <c r="N562" s="150"/>
      <c r="O562" s="81"/>
      <c r="P562" s="165"/>
      <c r="Q562" s="81"/>
      <c r="R562" s="150"/>
      <c r="S562" s="83"/>
      <c r="T562" s="165"/>
      <c r="U562" s="81"/>
      <c r="V562" s="150"/>
      <c r="W562" s="82"/>
      <c r="X562" s="194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  <c r="BW562" s="78"/>
    </row>
    <row r="563" spans="1:75" s="84" customFormat="1" ht="19">
      <c r="A563" s="78"/>
      <c r="B563" s="141"/>
      <c r="C563" s="80"/>
      <c r="D563" s="78"/>
      <c r="E563" s="78"/>
      <c r="F563" s="150"/>
      <c r="G563" s="157"/>
      <c r="H563" s="150"/>
      <c r="I563" s="133"/>
      <c r="J563" s="150"/>
      <c r="K563" s="150"/>
      <c r="L563" s="165"/>
      <c r="M563" s="81"/>
      <c r="N563" s="150"/>
      <c r="O563" s="81"/>
      <c r="P563" s="165"/>
      <c r="Q563" s="81"/>
      <c r="R563" s="150"/>
      <c r="S563" s="83"/>
      <c r="T563" s="165"/>
      <c r="U563" s="81"/>
      <c r="V563" s="150"/>
      <c r="W563" s="82"/>
      <c r="X563" s="194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/>
      <c r="BS563" s="78"/>
      <c r="BT563" s="78"/>
      <c r="BU563" s="78"/>
      <c r="BV563" s="78"/>
      <c r="BW563" s="78"/>
    </row>
    <row r="564" spans="1:75" s="84" customFormat="1" ht="19">
      <c r="A564" s="78"/>
      <c r="B564" s="141"/>
      <c r="C564" s="80"/>
      <c r="D564" s="78"/>
      <c r="E564" s="78"/>
      <c r="F564" s="150"/>
      <c r="G564" s="157"/>
      <c r="H564" s="150"/>
      <c r="I564" s="133"/>
      <c r="J564" s="150"/>
      <c r="K564" s="150"/>
      <c r="L564" s="165"/>
      <c r="M564" s="81"/>
      <c r="N564" s="150"/>
      <c r="O564" s="81"/>
      <c r="P564" s="165"/>
      <c r="Q564" s="81"/>
      <c r="R564" s="150"/>
      <c r="S564" s="83"/>
      <c r="T564" s="165"/>
      <c r="U564" s="81"/>
      <c r="V564" s="150"/>
      <c r="W564" s="82"/>
      <c r="X564" s="194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/>
      <c r="BS564" s="78"/>
      <c r="BT564" s="78"/>
      <c r="BU564" s="78"/>
      <c r="BV564" s="78"/>
      <c r="BW564" s="78"/>
    </row>
    <row r="565" spans="1:75" s="84" customFormat="1" ht="19">
      <c r="A565" s="78"/>
      <c r="B565" s="141"/>
      <c r="C565" s="80"/>
      <c r="D565" s="78"/>
      <c r="E565" s="78"/>
      <c r="F565" s="150"/>
      <c r="G565" s="157"/>
      <c r="H565" s="150"/>
      <c r="I565" s="133"/>
      <c r="J565" s="150"/>
      <c r="K565" s="150"/>
      <c r="L565" s="165"/>
      <c r="M565" s="81"/>
      <c r="N565" s="150"/>
      <c r="O565" s="81"/>
      <c r="P565" s="165"/>
      <c r="Q565" s="81"/>
      <c r="R565" s="150"/>
      <c r="S565" s="83"/>
      <c r="T565" s="165"/>
      <c r="U565" s="81"/>
      <c r="V565" s="150"/>
      <c r="W565" s="82"/>
      <c r="X565" s="194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/>
      <c r="BS565" s="78"/>
      <c r="BT565" s="78"/>
      <c r="BU565" s="78"/>
      <c r="BV565" s="78"/>
      <c r="BW565" s="78"/>
    </row>
    <row r="566" spans="1:75" s="84" customFormat="1" ht="19">
      <c r="A566" s="78"/>
      <c r="B566" s="141"/>
      <c r="C566" s="80"/>
      <c r="D566" s="78"/>
      <c r="E566" s="78"/>
      <c r="F566" s="150"/>
      <c r="G566" s="157"/>
      <c r="H566" s="150"/>
      <c r="I566" s="133"/>
      <c r="J566" s="150"/>
      <c r="K566" s="150"/>
      <c r="L566" s="165"/>
      <c r="M566" s="81"/>
      <c r="N566" s="150"/>
      <c r="O566" s="81"/>
      <c r="P566" s="165"/>
      <c r="Q566" s="81"/>
      <c r="R566" s="150"/>
      <c r="S566" s="83"/>
      <c r="T566" s="165"/>
      <c r="U566" s="81"/>
      <c r="V566" s="150"/>
      <c r="W566" s="82"/>
      <c r="X566" s="194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  <c r="BN566" s="78"/>
      <c r="BO566" s="78"/>
      <c r="BP566" s="78"/>
      <c r="BQ566" s="78"/>
      <c r="BR566" s="78"/>
      <c r="BS566" s="78"/>
      <c r="BT566" s="78"/>
      <c r="BU566" s="78"/>
      <c r="BV566" s="78"/>
      <c r="BW566" s="78"/>
    </row>
    <row r="567" spans="1:75" s="84" customFormat="1" ht="19">
      <c r="A567" s="78"/>
      <c r="B567" s="141"/>
      <c r="C567" s="80"/>
      <c r="D567" s="78"/>
      <c r="E567" s="78"/>
      <c r="F567" s="150"/>
      <c r="G567" s="157"/>
      <c r="H567" s="150"/>
      <c r="I567" s="133"/>
      <c r="J567" s="150"/>
      <c r="K567" s="150"/>
      <c r="L567" s="165"/>
      <c r="M567" s="81"/>
      <c r="N567" s="150"/>
      <c r="O567" s="81"/>
      <c r="P567" s="165"/>
      <c r="Q567" s="81"/>
      <c r="R567" s="150"/>
      <c r="S567" s="83"/>
      <c r="T567" s="165"/>
      <c r="U567" s="81"/>
      <c r="V567" s="150"/>
      <c r="W567" s="82"/>
      <c r="X567" s="194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/>
      <c r="BO567" s="78"/>
      <c r="BP567" s="78"/>
      <c r="BQ567" s="78"/>
      <c r="BR567" s="78"/>
      <c r="BS567" s="78"/>
      <c r="BT567" s="78"/>
      <c r="BU567" s="78"/>
      <c r="BV567" s="78"/>
      <c r="BW567" s="78"/>
    </row>
    <row r="568" spans="1:75" s="84" customFormat="1" ht="19">
      <c r="A568" s="78"/>
      <c r="B568" s="141"/>
      <c r="C568" s="80"/>
      <c r="D568" s="78"/>
      <c r="E568" s="78"/>
      <c r="F568" s="150"/>
      <c r="G568" s="157"/>
      <c r="H568" s="150"/>
      <c r="I568" s="133"/>
      <c r="J568" s="150"/>
      <c r="K568" s="150"/>
      <c r="L568" s="165"/>
      <c r="M568" s="81"/>
      <c r="N568" s="150"/>
      <c r="O568" s="81"/>
      <c r="P568" s="165"/>
      <c r="Q568" s="81"/>
      <c r="R568" s="150"/>
      <c r="S568" s="83"/>
      <c r="T568" s="165"/>
      <c r="U568" s="81"/>
      <c r="V568" s="150"/>
      <c r="W568" s="82"/>
      <c r="X568" s="194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  <c r="BN568" s="78"/>
      <c r="BO568" s="78"/>
      <c r="BP568" s="78"/>
      <c r="BQ568" s="78"/>
      <c r="BR568" s="78"/>
      <c r="BS568" s="78"/>
      <c r="BT568" s="78"/>
      <c r="BU568" s="78"/>
      <c r="BV568" s="78"/>
      <c r="BW568" s="78"/>
    </row>
    <row r="569" spans="1:75" s="84" customFormat="1" ht="19">
      <c r="A569" s="78"/>
      <c r="B569" s="141"/>
      <c r="C569" s="80"/>
      <c r="D569" s="78"/>
      <c r="E569" s="78"/>
      <c r="F569" s="150"/>
      <c r="G569" s="157"/>
      <c r="H569" s="150"/>
      <c r="I569" s="133"/>
      <c r="J569" s="150"/>
      <c r="K569" s="150"/>
      <c r="L569" s="165"/>
      <c r="M569" s="81"/>
      <c r="N569" s="150"/>
      <c r="O569" s="81"/>
      <c r="P569" s="165"/>
      <c r="Q569" s="81"/>
      <c r="R569" s="150"/>
      <c r="S569" s="83"/>
      <c r="T569" s="165"/>
      <c r="U569" s="81"/>
      <c r="V569" s="150"/>
      <c r="W569" s="82"/>
      <c r="X569" s="194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/>
      <c r="BO569" s="78"/>
      <c r="BP569" s="78"/>
      <c r="BQ569" s="78"/>
      <c r="BR569" s="78"/>
      <c r="BS569" s="78"/>
      <c r="BT569" s="78"/>
      <c r="BU569" s="78"/>
      <c r="BV569" s="78"/>
      <c r="BW569" s="78"/>
    </row>
    <row r="570" spans="1:75" s="84" customFormat="1" ht="19">
      <c r="A570" s="78"/>
      <c r="B570" s="141"/>
      <c r="C570" s="80"/>
      <c r="D570" s="78"/>
      <c r="E570" s="78"/>
      <c r="F570" s="150"/>
      <c r="G570" s="157"/>
      <c r="H570" s="150"/>
      <c r="I570" s="133"/>
      <c r="J570" s="150"/>
      <c r="K570" s="150"/>
      <c r="L570" s="165"/>
      <c r="M570" s="81"/>
      <c r="N570" s="150"/>
      <c r="O570" s="81"/>
      <c r="P570" s="165"/>
      <c r="Q570" s="81"/>
      <c r="R570" s="150"/>
      <c r="S570" s="83"/>
      <c r="T570" s="165"/>
      <c r="U570" s="81"/>
      <c r="V570" s="150"/>
      <c r="W570" s="82"/>
      <c r="X570" s="194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/>
      <c r="BO570" s="78"/>
      <c r="BP570" s="78"/>
      <c r="BQ570" s="78"/>
      <c r="BR570" s="78"/>
      <c r="BS570" s="78"/>
      <c r="BT570" s="78"/>
      <c r="BU570" s="78"/>
      <c r="BV570" s="78"/>
      <c r="BW570" s="78"/>
    </row>
    <row r="571" spans="1:75" s="84" customFormat="1" ht="19">
      <c r="A571" s="78"/>
      <c r="B571" s="141"/>
      <c r="C571" s="80"/>
      <c r="D571" s="78"/>
      <c r="E571" s="78"/>
      <c r="F571" s="150"/>
      <c r="G571" s="157"/>
      <c r="H571" s="150"/>
      <c r="I571" s="133"/>
      <c r="J571" s="150"/>
      <c r="K571" s="150"/>
      <c r="L571" s="165"/>
      <c r="M571" s="81"/>
      <c r="N571" s="150"/>
      <c r="O571" s="81"/>
      <c r="P571" s="165"/>
      <c r="Q571" s="81"/>
      <c r="R571" s="150"/>
      <c r="S571" s="83"/>
      <c r="T571" s="165"/>
      <c r="U571" s="81"/>
      <c r="V571" s="150"/>
      <c r="W571" s="82"/>
      <c r="X571" s="194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  <c r="BP571" s="78"/>
      <c r="BQ571" s="78"/>
      <c r="BR571" s="78"/>
      <c r="BS571" s="78"/>
      <c r="BT571" s="78"/>
      <c r="BU571" s="78"/>
      <c r="BV571" s="78"/>
      <c r="BW571" s="78"/>
    </row>
    <row r="572" spans="1:75" s="84" customFormat="1" ht="19">
      <c r="A572" s="78"/>
      <c r="B572" s="141"/>
      <c r="C572" s="80"/>
      <c r="D572" s="78"/>
      <c r="E572" s="78"/>
      <c r="F572" s="150"/>
      <c r="G572" s="157"/>
      <c r="H572" s="150"/>
      <c r="I572" s="133"/>
      <c r="J572" s="150"/>
      <c r="K572" s="150"/>
      <c r="L572" s="165"/>
      <c r="M572" s="81"/>
      <c r="N572" s="150"/>
      <c r="O572" s="81"/>
      <c r="P572" s="165"/>
      <c r="Q572" s="81"/>
      <c r="R572" s="150"/>
      <c r="S572" s="83"/>
      <c r="T572" s="165"/>
      <c r="U572" s="81"/>
      <c r="V572" s="150"/>
      <c r="W572" s="82"/>
      <c r="X572" s="194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/>
      <c r="BO572" s="78"/>
      <c r="BP572" s="78"/>
      <c r="BQ572" s="78"/>
      <c r="BR572" s="78"/>
      <c r="BS572" s="78"/>
      <c r="BT572" s="78"/>
      <c r="BU572" s="78"/>
      <c r="BV572" s="78"/>
      <c r="BW572" s="78"/>
    </row>
    <row r="573" spans="1:75" s="84" customFormat="1" ht="19">
      <c r="A573" s="78"/>
      <c r="B573" s="141"/>
      <c r="C573" s="80"/>
      <c r="D573" s="78"/>
      <c r="E573" s="78"/>
      <c r="F573" s="150"/>
      <c r="G573" s="157"/>
      <c r="H573" s="150"/>
      <c r="I573" s="133"/>
      <c r="J573" s="150"/>
      <c r="K573" s="150"/>
      <c r="L573" s="165"/>
      <c r="M573" s="81"/>
      <c r="N573" s="150"/>
      <c r="O573" s="81"/>
      <c r="P573" s="165"/>
      <c r="Q573" s="81"/>
      <c r="R573" s="150"/>
      <c r="S573" s="83"/>
      <c r="T573" s="165"/>
      <c r="U573" s="81"/>
      <c r="V573" s="150"/>
      <c r="W573" s="82"/>
      <c r="X573" s="194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  <c r="BW573" s="78"/>
    </row>
    <row r="574" spans="1:75" s="84" customFormat="1" ht="19">
      <c r="A574" s="78"/>
      <c r="B574" s="141"/>
      <c r="C574" s="80"/>
      <c r="D574" s="78"/>
      <c r="E574" s="78"/>
      <c r="F574" s="150"/>
      <c r="G574" s="157"/>
      <c r="H574" s="150"/>
      <c r="I574" s="133"/>
      <c r="J574" s="150"/>
      <c r="K574" s="150"/>
      <c r="L574" s="165"/>
      <c r="M574" s="81"/>
      <c r="N574" s="150"/>
      <c r="O574" s="81"/>
      <c r="P574" s="165"/>
      <c r="Q574" s="81"/>
      <c r="R574" s="150"/>
      <c r="S574" s="83"/>
      <c r="T574" s="165"/>
      <c r="U574" s="81"/>
      <c r="V574" s="150"/>
      <c r="W574" s="82"/>
      <c r="X574" s="194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  <c r="BT574" s="78"/>
      <c r="BU574" s="78"/>
      <c r="BV574" s="78"/>
      <c r="BW574" s="78"/>
    </row>
    <row r="575" spans="1:75" s="84" customFormat="1" ht="19">
      <c r="A575" s="78"/>
      <c r="B575" s="141"/>
      <c r="C575" s="80"/>
      <c r="D575" s="78"/>
      <c r="E575" s="78"/>
      <c r="F575" s="150"/>
      <c r="G575" s="157"/>
      <c r="H575" s="150"/>
      <c r="I575" s="133"/>
      <c r="J575" s="150"/>
      <c r="K575" s="150"/>
      <c r="L575" s="165"/>
      <c r="M575" s="81"/>
      <c r="N575" s="150"/>
      <c r="O575" s="81"/>
      <c r="P575" s="165"/>
      <c r="Q575" s="81"/>
      <c r="R575" s="150"/>
      <c r="S575" s="83"/>
      <c r="T575" s="165"/>
      <c r="U575" s="81"/>
      <c r="V575" s="150"/>
      <c r="W575" s="82"/>
      <c r="X575" s="194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  <c r="BN575" s="78"/>
      <c r="BO575" s="78"/>
      <c r="BP575" s="78"/>
      <c r="BQ575" s="78"/>
      <c r="BR575" s="78"/>
      <c r="BS575" s="78"/>
      <c r="BT575" s="78"/>
      <c r="BU575" s="78"/>
      <c r="BV575" s="78"/>
      <c r="BW575" s="78"/>
    </row>
    <row r="576" spans="1:75" s="84" customFormat="1" ht="19">
      <c r="A576" s="78"/>
      <c r="B576" s="141"/>
      <c r="C576" s="80"/>
      <c r="D576" s="78"/>
      <c r="E576" s="78"/>
      <c r="F576" s="150"/>
      <c r="G576" s="157"/>
      <c r="H576" s="150"/>
      <c r="I576" s="133"/>
      <c r="J576" s="150"/>
      <c r="K576" s="150"/>
      <c r="L576" s="165"/>
      <c r="M576" s="81"/>
      <c r="N576" s="150"/>
      <c r="O576" s="81"/>
      <c r="P576" s="165"/>
      <c r="Q576" s="81"/>
      <c r="R576" s="150"/>
      <c r="S576" s="83"/>
      <c r="T576" s="165"/>
      <c r="U576" s="81"/>
      <c r="V576" s="150"/>
      <c r="W576" s="82"/>
      <c r="X576" s="194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/>
      <c r="BO576" s="78"/>
      <c r="BP576" s="78"/>
      <c r="BQ576" s="78"/>
      <c r="BR576" s="78"/>
      <c r="BS576" s="78"/>
      <c r="BT576" s="78"/>
      <c r="BU576" s="78"/>
      <c r="BV576" s="78"/>
      <c r="BW576" s="78"/>
    </row>
    <row r="577" spans="1:75" s="84" customFormat="1" ht="19">
      <c r="A577" s="78"/>
      <c r="B577" s="141"/>
      <c r="C577" s="80"/>
      <c r="D577" s="78"/>
      <c r="E577" s="78"/>
      <c r="F577" s="150"/>
      <c r="G577" s="157"/>
      <c r="H577" s="150"/>
      <c r="I577" s="133"/>
      <c r="J577" s="150"/>
      <c r="K577" s="150"/>
      <c r="L577" s="165"/>
      <c r="M577" s="81"/>
      <c r="N577" s="150"/>
      <c r="O577" s="81"/>
      <c r="P577" s="165"/>
      <c r="Q577" s="81"/>
      <c r="R577" s="150"/>
      <c r="S577" s="83"/>
      <c r="T577" s="165"/>
      <c r="U577" s="81"/>
      <c r="V577" s="150"/>
      <c r="W577" s="82"/>
      <c r="X577" s="194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  <c r="BT577" s="78"/>
      <c r="BU577" s="78"/>
      <c r="BV577" s="78"/>
      <c r="BW577" s="78"/>
    </row>
    <row r="578" spans="1:75" s="84" customFormat="1" ht="19">
      <c r="A578" s="78"/>
      <c r="B578" s="141"/>
      <c r="C578" s="80"/>
      <c r="D578" s="78"/>
      <c r="E578" s="78"/>
      <c r="F578" s="150"/>
      <c r="G578" s="157"/>
      <c r="H578" s="150"/>
      <c r="I578" s="133"/>
      <c r="J578" s="150"/>
      <c r="K578" s="150"/>
      <c r="L578" s="165"/>
      <c r="M578" s="81"/>
      <c r="N578" s="150"/>
      <c r="O578" s="81"/>
      <c r="P578" s="165"/>
      <c r="Q578" s="81"/>
      <c r="R578" s="150"/>
      <c r="S578" s="83"/>
      <c r="T578" s="165"/>
      <c r="U578" s="81"/>
      <c r="V578" s="150"/>
      <c r="W578" s="82"/>
      <c r="X578" s="194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  <c r="BT578" s="78"/>
      <c r="BU578" s="78"/>
      <c r="BV578" s="78"/>
      <c r="BW578" s="78"/>
    </row>
    <row r="579" spans="1:75" s="84" customFormat="1" ht="19">
      <c r="A579" s="78"/>
      <c r="B579" s="141"/>
      <c r="C579" s="80"/>
      <c r="D579" s="78"/>
      <c r="E579" s="78"/>
      <c r="F579" s="150"/>
      <c r="G579" s="157"/>
      <c r="H579" s="150"/>
      <c r="I579" s="133"/>
      <c r="J579" s="150"/>
      <c r="K579" s="150"/>
      <c r="L579" s="165"/>
      <c r="M579" s="81"/>
      <c r="N579" s="150"/>
      <c r="O579" s="81"/>
      <c r="P579" s="165"/>
      <c r="Q579" s="81"/>
      <c r="R579" s="150"/>
      <c r="S579" s="83"/>
      <c r="T579" s="165"/>
      <c r="U579" s="81"/>
      <c r="V579" s="150"/>
      <c r="W579" s="82"/>
      <c r="X579" s="194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  <c r="BT579" s="78"/>
      <c r="BU579" s="78"/>
      <c r="BV579" s="78"/>
      <c r="BW579" s="78"/>
    </row>
    <row r="580" spans="1:75" s="84" customFormat="1" ht="19">
      <c r="A580" s="78"/>
      <c r="B580" s="141"/>
      <c r="C580" s="80"/>
      <c r="D580" s="78"/>
      <c r="E580" s="78"/>
      <c r="F580" s="150"/>
      <c r="G580" s="157"/>
      <c r="H580" s="150"/>
      <c r="I580" s="133"/>
      <c r="J580" s="150"/>
      <c r="K580" s="150"/>
      <c r="L580" s="165"/>
      <c r="M580" s="81"/>
      <c r="N580" s="150"/>
      <c r="O580" s="81"/>
      <c r="P580" s="165"/>
      <c r="Q580" s="81"/>
      <c r="R580" s="150"/>
      <c r="S580" s="83"/>
      <c r="T580" s="165"/>
      <c r="U580" s="81"/>
      <c r="V580" s="150"/>
      <c r="W580" s="82"/>
      <c r="X580" s="194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  <c r="BW580" s="78"/>
    </row>
    <row r="581" spans="1:75" s="84" customFormat="1" ht="19">
      <c r="A581" s="78"/>
      <c r="B581" s="141"/>
      <c r="C581" s="80"/>
      <c r="D581" s="78"/>
      <c r="E581" s="78"/>
      <c r="F581" s="150"/>
      <c r="G581" s="157"/>
      <c r="H581" s="150"/>
      <c r="I581" s="133"/>
      <c r="J581" s="150"/>
      <c r="K581" s="150"/>
      <c r="L581" s="165"/>
      <c r="M581" s="81"/>
      <c r="N581" s="150"/>
      <c r="O581" s="81"/>
      <c r="P581" s="165"/>
      <c r="Q581" s="81"/>
      <c r="R581" s="150"/>
      <c r="S581" s="83"/>
      <c r="T581" s="165"/>
      <c r="U581" s="81"/>
      <c r="V581" s="150"/>
      <c r="W581" s="82"/>
      <c r="X581" s="194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  <c r="BT581" s="78"/>
      <c r="BU581" s="78"/>
      <c r="BV581" s="78"/>
      <c r="BW581" s="78"/>
    </row>
    <row r="582" spans="1:75" s="84" customFormat="1" ht="19">
      <c r="A582" s="78"/>
      <c r="B582" s="141"/>
      <c r="C582" s="80"/>
      <c r="D582" s="78"/>
      <c r="E582" s="78"/>
      <c r="F582" s="150"/>
      <c r="G582" s="157"/>
      <c r="H582" s="150"/>
      <c r="I582" s="133"/>
      <c r="J582" s="150"/>
      <c r="K582" s="150"/>
      <c r="L582" s="165"/>
      <c r="M582" s="81"/>
      <c r="N582" s="150"/>
      <c r="O582" s="81"/>
      <c r="P582" s="165"/>
      <c r="Q582" s="81"/>
      <c r="R582" s="150"/>
      <c r="S582" s="83"/>
      <c r="T582" s="165"/>
      <c r="U582" s="81"/>
      <c r="V582" s="150"/>
      <c r="W582" s="82"/>
      <c r="X582" s="194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  <c r="BW582" s="78"/>
    </row>
    <row r="583" spans="1:75" s="84" customFormat="1" ht="19">
      <c r="A583" s="78"/>
      <c r="B583" s="141"/>
      <c r="C583" s="80"/>
      <c r="D583" s="78"/>
      <c r="E583" s="78"/>
      <c r="F583" s="150"/>
      <c r="G583" s="157"/>
      <c r="H583" s="150"/>
      <c r="I583" s="133"/>
      <c r="J583" s="150"/>
      <c r="K583" s="150"/>
      <c r="L583" s="165"/>
      <c r="M583" s="81"/>
      <c r="N583" s="150"/>
      <c r="O583" s="81"/>
      <c r="P583" s="165"/>
      <c r="Q583" s="81"/>
      <c r="R583" s="150"/>
      <c r="S583" s="83"/>
      <c r="T583" s="165"/>
      <c r="U583" s="81"/>
      <c r="V583" s="150"/>
      <c r="W583" s="82"/>
      <c r="X583" s="194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  <c r="BT583" s="78"/>
      <c r="BU583" s="78"/>
      <c r="BV583" s="78"/>
      <c r="BW583" s="78"/>
    </row>
    <row r="584" spans="1:75" s="84" customFormat="1" ht="19">
      <c r="A584" s="78"/>
      <c r="B584" s="141"/>
      <c r="C584" s="80"/>
      <c r="D584" s="78"/>
      <c r="E584" s="78"/>
      <c r="F584" s="150"/>
      <c r="G584" s="157"/>
      <c r="H584" s="150"/>
      <c r="I584" s="133"/>
      <c r="J584" s="150"/>
      <c r="K584" s="150"/>
      <c r="L584" s="165"/>
      <c r="M584" s="81"/>
      <c r="N584" s="150"/>
      <c r="O584" s="81"/>
      <c r="P584" s="165"/>
      <c r="Q584" s="81"/>
      <c r="R584" s="150"/>
      <c r="S584" s="83"/>
      <c r="T584" s="165"/>
      <c r="U584" s="81"/>
      <c r="V584" s="150"/>
      <c r="W584" s="82"/>
      <c r="X584" s="194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  <c r="BW584" s="78"/>
    </row>
    <row r="585" spans="1:75" s="84" customFormat="1" ht="19">
      <c r="A585" s="78"/>
      <c r="B585" s="141"/>
      <c r="C585" s="80"/>
      <c r="D585" s="78"/>
      <c r="E585" s="78"/>
      <c r="F585" s="150"/>
      <c r="G585" s="157"/>
      <c r="H585" s="150"/>
      <c r="I585" s="133"/>
      <c r="J585" s="150"/>
      <c r="K585" s="150"/>
      <c r="L585" s="165"/>
      <c r="M585" s="81"/>
      <c r="N585" s="150"/>
      <c r="O585" s="81"/>
      <c r="P585" s="165"/>
      <c r="Q585" s="81"/>
      <c r="R585" s="150"/>
      <c r="S585" s="83"/>
      <c r="T585" s="165"/>
      <c r="U585" s="81"/>
      <c r="V585" s="150"/>
      <c r="W585" s="82"/>
      <c r="X585" s="194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  <c r="BT585" s="78"/>
      <c r="BU585" s="78"/>
      <c r="BV585" s="78"/>
      <c r="BW585" s="78"/>
    </row>
    <row r="586" spans="1:75" s="84" customFormat="1" ht="19">
      <c r="A586" s="78"/>
      <c r="B586" s="141"/>
      <c r="C586" s="80"/>
      <c r="D586" s="78"/>
      <c r="E586" s="78"/>
      <c r="F586" s="150"/>
      <c r="G586" s="157"/>
      <c r="H586" s="150"/>
      <c r="I586" s="133"/>
      <c r="J586" s="150"/>
      <c r="K586" s="150"/>
      <c r="L586" s="165"/>
      <c r="M586" s="81"/>
      <c r="N586" s="150"/>
      <c r="O586" s="81"/>
      <c r="P586" s="165"/>
      <c r="Q586" s="81"/>
      <c r="R586" s="150"/>
      <c r="S586" s="83"/>
      <c r="T586" s="165"/>
      <c r="U586" s="81"/>
      <c r="V586" s="150"/>
      <c r="W586" s="82"/>
      <c r="X586" s="194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  <c r="BT586" s="78"/>
      <c r="BU586" s="78"/>
      <c r="BV586" s="78"/>
      <c r="BW586" s="78"/>
    </row>
    <row r="587" spans="1:75" s="84" customFormat="1" ht="19">
      <c r="A587" s="78"/>
      <c r="B587" s="141"/>
      <c r="C587" s="80"/>
      <c r="D587" s="78"/>
      <c r="E587" s="78"/>
      <c r="F587" s="150"/>
      <c r="G587" s="157"/>
      <c r="H587" s="150"/>
      <c r="I587" s="133"/>
      <c r="J587" s="150"/>
      <c r="K587" s="150"/>
      <c r="L587" s="165"/>
      <c r="M587" s="81"/>
      <c r="N587" s="150"/>
      <c r="O587" s="81"/>
      <c r="P587" s="165"/>
      <c r="Q587" s="81"/>
      <c r="R587" s="150"/>
      <c r="S587" s="83"/>
      <c r="T587" s="165"/>
      <c r="U587" s="81"/>
      <c r="V587" s="150"/>
      <c r="W587" s="82"/>
      <c r="X587" s="194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  <c r="BT587" s="78"/>
      <c r="BU587" s="78"/>
      <c r="BV587" s="78"/>
      <c r="BW587" s="78"/>
    </row>
    <row r="588" spans="1:75" s="84" customFormat="1" ht="19">
      <c r="A588" s="78"/>
      <c r="B588" s="141"/>
      <c r="C588" s="80"/>
      <c r="D588" s="78"/>
      <c r="E588" s="78"/>
      <c r="F588" s="150"/>
      <c r="G588" s="157"/>
      <c r="H588" s="150"/>
      <c r="I588" s="133"/>
      <c r="J588" s="150"/>
      <c r="K588" s="150"/>
      <c r="L588" s="165"/>
      <c r="M588" s="81"/>
      <c r="N588" s="150"/>
      <c r="O588" s="81"/>
      <c r="P588" s="165"/>
      <c r="Q588" s="81"/>
      <c r="R588" s="150"/>
      <c r="S588" s="83"/>
      <c r="T588" s="165"/>
      <c r="U588" s="81"/>
      <c r="V588" s="150"/>
      <c r="W588" s="82"/>
      <c r="X588" s="194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  <c r="BT588" s="78"/>
      <c r="BU588" s="78"/>
      <c r="BV588" s="78"/>
      <c r="BW588" s="78"/>
    </row>
    <row r="589" spans="1:75" s="84" customFormat="1" ht="19">
      <c r="A589" s="78"/>
      <c r="B589" s="141"/>
      <c r="C589" s="80"/>
      <c r="D589" s="78"/>
      <c r="E589" s="78"/>
      <c r="F589" s="150"/>
      <c r="G589" s="157"/>
      <c r="H589" s="150"/>
      <c r="I589" s="133"/>
      <c r="J589" s="150"/>
      <c r="K589" s="150"/>
      <c r="L589" s="165"/>
      <c r="M589" s="81"/>
      <c r="N589" s="150"/>
      <c r="O589" s="81"/>
      <c r="P589" s="165"/>
      <c r="Q589" s="81"/>
      <c r="R589" s="150"/>
      <c r="S589" s="83"/>
      <c r="T589" s="165"/>
      <c r="U589" s="81"/>
      <c r="V589" s="150"/>
      <c r="W589" s="82"/>
      <c r="X589" s="194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  <c r="BT589" s="78"/>
      <c r="BU589" s="78"/>
      <c r="BV589" s="78"/>
      <c r="BW589" s="78"/>
    </row>
    <row r="590" spans="1:75" s="84" customFormat="1" ht="19">
      <c r="A590" s="78"/>
      <c r="B590" s="141"/>
      <c r="C590" s="80"/>
      <c r="D590" s="78"/>
      <c r="E590" s="78"/>
      <c r="F590" s="150"/>
      <c r="G590" s="157"/>
      <c r="H590" s="150"/>
      <c r="I590" s="133"/>
      <c r="J590" s="150"/>
      <c r="K590" s="150"/>
      <c r="L590" s="165"/>
      <c r="M590" s="81"/>
      <c r="N590" s="150"/>
      <c r="O590" s="81"/>
      <c r="P590" s="165"/>
      <c r="Q590" s="81"/>
      <c r="R590" s="150"/>
      <c r="S590" s="83"/>
      <c r="T590" s="165"/>
      <c r="U590" s="81"/>
      <c r="V590" s="150"/>
      <c r="W590" s="82"/>
      <c r="X590" s="194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  <c r="BW590" s="78"/>
    </row>
    <row r="591" spans="1:75" s="84" customFormat="1" ht="19">
      <c r="A591" s="78"/>
      <c r="B591" s="141"/>
      <c r="C591" s="80"/>
      <c r="D591" s="78"/>
      <c r="E591" s="78"/>
      <c r="F591" s="150"/>
      <c r="G591" s="157"/>
      <c r="H591" s="150"/>
      <c r="I591" s="133"/>
      <c r="J591" s="150"/>
      <c r="K591" s="150"/>
      <c r="L591" s="165"/>
      <c r="M591" s="81"/>
      <c r="N591" s="150"/>
      <c r="O591" s="81"/>
      <c r="P591" s="165"/>
      <c r="Q591" s="81"/>
      <c r="R591" s="150"/>
      <c r="S591" s="83"/>
      <c r="T591" s="165"/>
      <c r="U591" s="81"/>
      <c r="V591" s="150"/>
      <c r="W591" s="82"/>
      <c r="X591" s="194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  <c r="BT591" s="78"/>
      <c r="BU591" s="78"/>
      <c r="BV591" s="78"/>
      <c r="BW591" s="78"/>
    </row>
    <row r="592" spans="1:75" s="84" customFormat="1" ht="19">
      <c r="A592" s="78"/>
      <c r="B592" s="141"/>
      <c r="C592" s="80"/>
      <c r="D592" s="78"/>
      <c r="E592" s="78"/>
      <c r="F592" s="150"/>
      <c r="G592" s="157"/>
      <c r="H592" s="150"/>
      <c r="I592" s="133"/>
      <c r="J592" s="150"/>
      <c r="K592" s="150"/>
      <c r="L592" s="165"/>
      <c r="M592" s="81"/>
      <c r="N592" s="150"/>
      <c r="O592" s="81"/>
      <c r="P592" s="165"/>
      <c r="Q592" s="81"/>
      <c r="R592" s="150"/>
      <c r="S592" s="83"/>
      <c r="T592" s="165"/>
      <c r="U592" s="81"/>
      <c r="V592" s="150"/>
      <c r="W592" s="82"/>
      <c r="X592" s="194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  <c r="BT592" s="78"/>
      <c r="BU592" s="78"/>
      <c r="BV592" s="78"/>
      <c r="BW592" s="78"/>
    </row>
    <row r="593" spans="1:75" s="84" customFormat="1" ht="19">
      <c r="A593" s="78"/>
      <c r="B593" s="141"/>
      <c r="C593" s="80"/>
      <c r="D593" s="78"/>
      <c r="E593" s="78"/>
      <c r="F593" s="150"/>
      <c r="G593" s="157"/>
      <c r="H593" s="150"/>
      <c r="I593" s="133"/>
      <c r="J593" s="150"/>
      <c r="K593" s="150"/>
      <c r="L593" s="165"/>
      <c r="M593" s="81"/>
      <c r="N593" s="150"/>
      <c r="O593" s="81"/>
      <c r="P593" s="165"/>
      <c r="Q593" s="81"/>
      <c r="R593" s="150"/>
      <c r="S593" s="83"/>
      <c r="T593" s="165"/>
      <c r="U593" s="81"/>
      <c r="V593" s="150"/>
      <c r="W593" s="82"/>
      <c r="X593" s="194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  <c r="BT593" s="78"/>
      <c r="BU593" s="78"/>
      <c r="BV593" s="78"/>
      <c r="BW593" s="78"/>
    </row>
    <row r="594" spans="1:75" s="84" customFormat="1" ht="19">
      <c r="A594" s="78"/>
      <c r="B594" s="141"/>
      <c r="C594" s="80"/>
      <c r="D594" s="78"/>
      <c r="E594" s="78"/>
      <c r="F594" s="150"/>
      <c r="G594" s="157"/>
      <c r="H594" s="150"/>
      <c r="I594" s="133"/>
      <c r="J594" s="150"/>
      <c r="K594" s="150"/>
      <c r="L594" s="165"/>
      <c r="M594" s="81"/>
      <c r="N594" s="150"/>
      <c r="O594" s="81"/>
      <c r="P594" s="165"/>
      <c r="Q594" s="81"/>
      <c r="R594" s="150"/>
      <c r="S594" s="83"/>
      <c r="T594" s="165"/>
      <c r="U594" s="81"/>
      <c r="V594" s="150"/>
      <c r="W594" s="82"/>
      <c r="X594" s="194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  <c r="BW594" s="78"/>
    </row>
    <row r="595" spans="1:75" s="84" customFormat="1" ht="19">
      <c r="A595" s="78"/>
      <c r="B595" s="141"/>
      <c r="C595" s="80"/>
      <c r="D595" s="78"/>
      <c r="E595" s="78"/>
      <c r="F595" s="150"/>
      <c r="G595" s="157"/>
      <c r="H595" s="150"/>
      <c r="I595" s="133"/>
      <c r="J595" s="150"/>
      <c r="K595" s="150"/>
      <c r="L595" s="165"/>
      <c r="M595" s="81"/>
      <c r="N595" s="150"/>
      <c r="O595" s="81"/>
      <c r="P595" s="165"/>
      <c r="Q595" s="81"/>
      <c r="R595" s="150"/>
      <c r="S595" s="83"/>
      <c r="T595" s="165"/>
      <c r="U595" s="81"/>
      <c r="V595" s="150"/>
      <c r="W595" s="82"/>
      <c r="X595" s="194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  <c r="BW595" s="78"/>
    </row>
    <row r="596" spans="1:75" s="84" customFormat="1" ht="19">
      <c r="A596" s="78"/>
      <c r="B596" s="141"/>
      <c r="C596" s="80"/>
      <c r="D596" s="78"/>
      <c r="E596" s="78"/>
      <c r="F596" s="150"/>
      <c r="G596" s="157"/>
      <c r="H596" s="150"/>
      <c r="I596" s="133"/>
      <c r="J596" s="150"/>
      <c r="K596" s="150"/>
      <c r="L596" s="165"/>
      <c r="M596" s="81"/>
      <c r="N596" s="150"/>
      <c r="O596" s="81"/>
      <c r="P596" s="165"/>
      <c r="Q596" s="81"/>
      <c r="R596" s="150"/>
      <c r="S596" s="83"/>
      <c r="T596" s="165"/>
      <c r="U596" s="81"/>
      <c r="V596" s="150"/>
      <c r="W596" s="82"/>
      <c r="X596" s="194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  <c r="BT596" s="78"/>
      <c r="BU596" s="78"/>
      <c r="BV596" s="78"/>
      <c r="BW596" s="78"/>
    </row>
    <row r="597" spans="1:75" s="84" customFormat="1" ht="19">
      <c r="A597" s="78"/>
      <c r="B597" s="141"/>
      <c r="C597" s="80"/>
      <c r="D597" s="78"/>
      <c r="E597" s="78"/>
      <c r="F597" s="150"/>
      <c r="G597" s="157"/>
      <c r="H597" s="150"/>
      <c r="I597" s="133"/>
      <c r="J597" s="150"/>
      <c r="K597" s="150"/>
      <c r="L597" s="165"/>
      <c r="M597" s="81"/>
      <c r="N597" s="150"/>
      <c r="O597" s="81"/>
      <c r="P597" s="165"/>
      <c r="Q597" s="81"/>
      <c r="R597" s="150"/>
      <c r="S597" s="83"/>
      <c r="T597" s="165"/>
      <c r="U597" s="81"/>
      <c r="V597" s="150"/>
      <c r="W597" s="82"/>
      <c r="X597" s="194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  <c r="BT597" s="78"/>
      <c r="BU597" s="78"/>
      <c r="BV597" s="78"/>
      <c r="BW597" s="78"/>
    </row>
    <row r="598" spans="1:75" s="84" customFormat="1" ht="19">
      <c r="A598" s="78"/>
      <c r="B598" s="141"/>
      <c r="C598" s="80"/>
      <c r="D598" s="78"/>
      <c r="E598" s="78"/>
      <c r="F598" s="150"/>
      <c r="G598" s="157"/>
      <c r="H598" s="150"/>
      <c r="I598" s="133"/>
      <c r="J598" s="150"/>
      <c r="K598" s="150"/>
      <c r="L598" s="165"/>
      <c r="M598" s="81"/>
      <c r="N598" s="150"/>
      <c r="O598" s="81"/>
      <c r="P598" s="165"/>
      <c r="Q598" s="81"/>
      <c r="R598" s="150"/>
      <c r="S598" s="83"/>
      <c r="T598" s="165"/>
      <c r="U598" s="81"/>
      <c r="V598" s="150"/>
      <c r="W598" s="82"/>
      <c r="X598" s="194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  <c r="BW598" s="78"/>
    </row>
    <row r="599" spans="1:75" s="84" customFormat="1" ht="19">
      <c r="A599" s="78"/>
      <c r="B599" s="141"/>
      <c r="C599" s="80"/>
      <c r="D599" s="78"/>
      <c r="E599" s="78"/>
      <c r="F599" s="150"/>
      <c r="G599" s="157"/>
      <c r="H599" s="150"/>
      <c r="I599" s="133"/>
      <c r="J599" s="150"/>
      <c r="K599" s="150"/>
      <c r="L599" s="165"/>
      <c r="M599" s="81"/>
      <c r="N599" s="150"/>
      <c r="O599" s="81"/>
      <c r="P599" s="165"/>
      <c r="Q599" s="81"/>
      <c r="R599" s="150"/>
      <c r="S599" s="83"/>
      <c r="T599" s="165"/>
      <c r="U599" s="81"/>
      <c r="V599" s="150"/>
      <c r="W599" s="82"/>
      <c r="X599" s="194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  <c r="BW599" s="78"/>
    </row>
    <row r="600" spans="1:75" s="84" customFormat="1" ht="19">
      <c r="A600" s="78"/>
      <c r="B600" s="141"/>
      <c r="C600" s="80"/>
      <c r="D600" s="78"/>
      <c r="E600" s="78"/>
      <c r="F600" s="150"/>
      <c r="G600" s="157"/>
      <c r="H600" s="150"/>
      <c r="I600" s="133"/>
      <c r="J600" s="150"/>
      <c r="K600" s="150"/>
      <c r="L600" s="165"/>
      <c r="M600" s="81"/>
      <c r="N600" s="150"/>
      <c r="O600" s="81"/>
      <c r="P600" s="165"/>
      <c r="Q600" s="81"/>
      <c r="R600" s="150"/>
      <c r="S600" s="83"/>
      <c r="T600" s="165"/>
      <c r="U600" s="81"/>
      <c r="V600" s="150"/>
      <c r="W600" s="82"/>
      <c r="X600" s="194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  <c r="BN600" s="78"/>
      <c r="BO600" s="78"/>
      <c r="BP600" s="78"/>
      <c r="BQ600" s="78"/>
      <c r="BR600" s="78"/>
      <c r="BS600" s="78"/>
      <c r="BT600" s="78"/>
      <c r="BU600" s="78"/>
      <c r="BV600" s="78"/>
      <c r="BW600" s="78"/>
    </row>
    <row r="601" spans="1:75" s="84" customFormat="1" ht="19">
      <c r="A601" s="78"/>
      <c r="B601" s="141"/>
      <c r="C601" s="80"/>
      <c r="D601" s="78"/>
      <c r="E601" s="78"/>
      <c r="F601" s="150"/>
      <c r="G601" s="157"/>
      <c r="H601" s="150"/>
      <c r="I601" s="133"/>
      <c r="J601" s="150"/>
      <c r="K601" s="150"/>
      <c r="L601" s="165"/>
      <c r="M601" s="81"/>
      <c r="N601" s="150"/>
      <c r="O601" s="81"/>
      <c r="P601" s="165"/>
      <c r="Q601" s="81"/>
      <c r="R601" s="150"/>
      <c r="S601" s="83"/>
      <c r="T601" s="165"/>
      <c r="U601" s="81"/>
      <c r="V601" s="150"/>
      <c r="W601" s="82"/>
      <c r="X601" s="194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/>
      <c r="BO601" s="78"/>
      <c r="BP601" s="78"/>
      <c r="BQ601" s="78"/>
      <c r="BR601" s="78"/>
      <c r="BS601" s="78"/>
      <c r="BT601" s="78"/>
      <c r="BU601" s="78"/>
      <c r="BV601" s="78"/>
      <c r="BW601" s="78"/>
    </row>
    <row r="602" spans="1:75" s="84" customFormat="1" ht="19">
      <c r="A602" s="78"/>
      <c r="B602" s="141"/>
      <c r="C602" s="80"/>
      <c r="D602" s="78"/>
      <c r="E602" s="78"/>
      <c r="F602" s="150"/>
      <c r="G602" s="157"/>
      <c r="H602" s="150"/>
      <c r="I602" s="133"/>
      <c r="J602" s="150"/>
      <c r="K602" s="150"/>
      <c r="L602" s="165"/>
      <c r="M602" s="81"/>
      <c r="N602" s="150"/>
      <c r="O602" s="81"/>
      <c r="P602" s="165"/>
      <c r="Q602" s="81"/>
      <c r="R602" s="150"/>
      <c r="S602" s="83"/>
      <c r="T602" s="165"/>
      <c r="U602" s="81"/>
      <c r="V602" s="150"/>
      <c r="W602" s="82"/>
      <c r="X602" s="194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  <c r="BT602" s="78"/>
      <c r="BU602" s="78"/>
      <c r="BV602" s="78"/>
      <c r="BW602" s="78"/>
    </row>
    <row r="603" spans="1:75" s="84" customFormat="1" ht="19">
      <c r="A603" s="78"/>
      <c r="B603" s="141"/>
      <c r="C603" s="80"/>
      <c r="D603" s="78"/>
      <c r="E603" s="78"/>
      <c r="F603" s="150"/>
      <c r="G603" s="157"/>
      <c r="H603" s="150"/>
      <c r="I603" s="133"/>
      <c r="J603" s="150"/>
      <c r="K603" s="150"/>
      <c r="L603" s="165"/>
      <c r="M603" s="81"/>
      <c r="N603" s="150"/>
      <c r="O603" s="81"/>
      <c r="P603" s="165"/>
      <c r="Q603" s="81"/>
      <c r="R603" s="150"/>
      <c r="S603" s="83"/>
      <c r="T603" s="165"/>
      <c r="U603" s="81"/>
      <c r="V603" s="150"/>
      <c r="W603" s="82"/>
      <c r="X603" s="194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/>
      <c r="BO603" s="78"/>
      <c r="BP603" s="78"/>
      <c r="BQ603" s="78"/>
      <c r="BR603" s="78"/>
      <c r="BS603" s="78"/>
      <c r="BT603" s="78"/>
      <c r="BU603" s="78"/>
      <c r="BV603" s="78"/>
      <c r="BW603" s="78"/>
    </row>
    <row r="604" spans="1:75" s="84" customFormat="1" ht="19">
      <c r="A604" s="78"/>
      <c r="B604" s="141"/>
      <c r="C604" s="80"/>
      <c r="D604" s="78"/>
      <c r="E604" s="78"/>
      <c r="F604" s="150"/>
      <c r="G604" s="157"/>
      <c r="H604" s="150"/>
      <c r="I604" s="133"/>
      <c r="J604" s="150"/>
      <c r="K604" s="150"/>
      <c r="L604" s="165"/>
      <c r="M604" s="81"/>
      <c r="N604" s="150"/>
      <c r="O604" s="81"/>
      <c r="P604" s="165"/>
      <c r="Q604" s="81"/>
      <c r="R604" s="150"/>
      <c r="S604" s="83"/>
      <c r="T604" s="165"/>
      <c r="U604" s="81"/>
      <c r="V604" s="150"/>
      <c r="W604" s="82"/>
      <c r="X604" s="194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  <c r="BN604" s="78"/>
      <c r="BO604" s="78"/>
      <c r="BP604" s="78"/>
      <c r="BQ604" s="78"/>
      <c r="BR604" s="78"/>
      <c r="BS604" s="78"/>
      <c r="BT604" s="78"/>
      <c r="BU604" s="78"/>
      <c r="BV604" s="78"/>
      <c r="BW604" s="78"/>
    </row>
    <row r="605" spans="1:75" s="84" customFormat="1" ht="19">
      <c r="A605" s="78"/>
      <c r="B605" s="141"/>
      <c r="C605" s="80"/>
      <c r="D605" s="78"/>
      <c r="E605" s="78"/>
      <c r="F605" s="150"/>
      <c r="G605" s="157"/>
      <c r="H605" s="150"/>
      <c r="I605" s="133"/>
      <c r="J605" s="150"/>
      <c r="K605" s="150"/>
      <c r="L605" s="165"/>
      <c r="M605" s="81"/>
      <c r="N605" s="150"/>
      <c r="O605" s="81"/>
      <c r="P605" s="165"/>
      <c r="Q605" s="81"/>
      <c r="R605" s="150"/>
      <c r="S605" s="83"/>
      <c r="T605" s="165"/>
      <c r="U605" s="81"/>
      <c r="V605" s="150"/>
      <c r="W605" s="82"/>
      <c r="X605" s="194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  <c r="BN605" s="78"/>
      <c r="BO605" s="78"/>
      <c r="BP605" s="78"/>
      <c r="BQ605" s="78"/>
      <c r="BR605" s="78"/>
      <c r="BS605" s="78"/>
      <c r="BT605" s="78"/>
      <c r="BU605" s="78"/>
      <c r="BV605" s="78"/>
      <c r="BW605" s="78"/>
    </row>
    <row r="606" spans="1:75" s="84" customFormat="1" ht="19">
      <c r="A606" s="78"/>
      <c r="B606" s="141"/>
      <c r="C606" s="80"/>
      <c r="D606" s="78"/>
      <c r="E606" s="78"/>
      <c r="F606" s="150"/>
      <c r="G606" s="157"/>
      <c r="H606" s="150"/>
      <c r="I606" s="133"/>
      <c r="J606" s="150"/>
      <c r="K606" s="150"/>
      <c r="L606" s="165"/>
      <c r="M606" s="81"/>
      <c r="N606" s="150"/>
      <c r="O606" s="81"/>
      <c r="P606" s="165"/>
      <c r="Q606" s="81"/>
      <c r="R606" s="150"/>
      <c r="S606" s="83"/>
      <c r="T606" s="165"/>
      <c r="U606" s="81"/>
      <c r="V606" s="150"/>
      <c r="W606" s="82"/>
      <c r="X606" s="194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  <c r="BW606" s="78"/>
    </row>
    <row r="607" spans="1:75" s="84" customFormat="1" ht="19">
      <c r="A607" s="78"/>
      <c r="B607" s="141"/>
      <c r="C607" s="80"/>
      <c r="D607" s="78"/>
      <c r="E607" s="78"/>
      <c r="F607" s="150"/>
      <c r="G607" s="157"/>
      <c r="H607" s="150"/>
      <c r="I607" s="133"/>
      <c r="J607" s="150"/>
      <c r="K607" s="150"/>
      <c r="L607" s="165"/>
      <c r="M607" s="81"/>
      <c r="N607" s="150"/>
      <c r="O607" s="81"/>
      <c r="P607" s="165"/>
      <c r="Q607" s="81"/>
      <c r="R607" s="150"/>
      <c r="S607" s="83"/>
      <c r="T607" s="165"/>
      <c r="U607" s="81"/>
      <c r="V607" s="150"/>
      <c r="W607" s="82"/>
      <c r="X607" s="194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  <c r="BN607" s="78"/>
      <c r="BO607" s="78"/>
      <c r="BP607" s="78"/>
      <c r="BQ607" s="78"/>
      <c r="BR607" s="78"/>
      <c r="BS607" s="78"/>
      <c r="BT607" s="78"/>
      <c r="BU607" s="78"/>
      <c r="BV607" s="78"/>
      <c r="BW607" s="78"/>
    </row>
    <row r="608" spans="1:75" s="84" customFormat="1" ht="19">
      <c r="A608" s="78"/>
      <c r="B608" s="141"/>
      <c r="C608" s="80"/>
      <c r="D608" s="78"/>
      <c r="E608" s="78"/>
      <c r="F608" s="150"/>
      <c r="G608" s="157"/>
      <c r="H608" s="150"/>
      <c r="I608" s="133"/>
      <c r="J608" s="150"/>
      <c r="K608" s="150"/>
      <c r="L608" s="165"/>
      <c r="M608" s="81"/>
      <c r="N608" s="150"/>
      <c r="O608" s="81"/>
      <c r="P608" s="165"/>
      <c r="Q608" s="81"/>
      <c r="R608" s="150"/>
      <c r="S608" s="83"/>
      <c r="T608" s="165"/>
      <c r="U608" s="81"/>
      <c r="V608" s="150"/>
      <c r="W608" s="82"/>
      <c r="X608" s="194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  <c r="BN608" s="78"/>
      <c r="BO608" s="78"/>
      <c r="BP608" s="78"/>
      <c r="BQ608" s="78"/>
      <c r="BR608" s="78"/>
      <c r="BS608" s="78"/>
      <c r="BT608" s="78"/>
      <c r="BU608" s="78"/>
      <c r="BV608" s="78"/>
      <c r="BW608" s="78"/>
    </row>
    <row r="609" spans="1:75" s="84" customFormat="1" ht="19">
      <c r="A609" s="78"/>
      <c r="B609" s="141"/>
      <c r="C609" s="80"/>
      <c r="D609" s="78"/>
      <c r="E609" s="78"/>
      <c r="F609" s="150"/>
      <c r="G609" s="157"/>
      <c r="H609" s="150"/>
      <c r="I609" s="133"/>
      <c r="J609" s="150"/>
      <c r="K609" s="150"/>
      <c r="L609" s="165"/>
      <c r="M609" s="81"/>
      <c r="N609" s="150"/>
      <c r="O609" s="81"/>
      <c r="P609" s="165"/>
      <c r="Q609" s="81"/>
      <c r="R609" s="150"/>
      <c r="S609" s="83"/>
      <c r="T609" s="165"/>
      <c r="U609" s="81"/>
      <c r="V609" s="150"/>
      <c r="W609" s="82"/>
      <c r="X609" s="194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  <c r="BT609" s="78"/>
      <c r="BU609" s="78"/>
      <c r="BV609" s="78"/>
      <c r="BW609" s="78"/>
    </row>
    <row r="610" spans="1:75" s="84" customFormat="1" ht="19">
      <c r="A610" s="78"/>
      <c r="B610" s="141"/>
      <c r="C610" s="80"/>
      <c r="D610" s="78"/>
      <c r="E610" s="78"/>
      <c r="F610" s="150"/>
      <c r="G610" s="157"/>
      <c r="H610" s="150"/>
      <c r="I610" s="133"/>
      <c r="J610" s="150"/>
      <c r="K610" s="150"/>
      <c r="L610" s="165"/>
      <c r="M610" s="81"/>
      <c r="N610" s="150"/>
      <c r="O610" s="81"/>
      <c r="P610" s="165"/>
      <c r="Q610" s="81"/>
      <c r="R610" s="150"/>
      <c r="S610" s="83"/>
      <c r="T610" s="165"/>
      <c r="U610" s="81"/>
      <c r="V610" s="150"/>
      <c r="W610" s="82"/>
      <c r="X610" s="194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  <c r="BN610" s="78"/>
      <c r="BO610" s="78"/>
      <c r="BP610" s="78"/>
      <c r="BQ610" s="78"/>
      <c r="BR610" s="78"/>
      <c r="BS610" s="78"/>
      <c r="BT610" s="78"/>
      <c r="BU610" s="78"/>
      <c r="BV610" s="78"/>
      <c r="BW610" s="78"/>
    </row>
    <row r="611" spans="1:75" s="84" customFormat="1" ht="19">
      <c r="A611" s="78"/>
      <c r="B611" s="141"/>
      <c r="C611" s="80"/>
      <c r="D611" s="78"/>
      <c r="E611" s="78"/>
      <c r="F611" s="150"/>
      <c r="G611" s="157"/>
      <c r="H611" s="150"/>
      <c r="I611" s="133"/>
      <c r="J611" s="150"/>
      <c r="K611" s="150"/>
      <c r="L611" s="165"/>
      <c r="M611" s="81"/>
      <c r="N611" s="150"/>
      <c r="O611" s="81"/>
      <c r="P611" s="165"/>
      <c r="Q611" s="81"/>
      <c r="R611" s="150"/>
      <c r="S611" s="83"/>
      <c r="T611" s="165"/>
      <c r="U611" s="81"/>
      <c r="V611" s="150"/>
      <c r="W611" s="82"/>
      <c r="X611" s="194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  <c r="BT611" s="78"/>
      <c r="BU611" s="78"/>
      <c r="BV611" s="78"/>
      <c r="BW611" s="78"/>
    </row>
    <row r="612" spans="1:75" s="84" customFormat="1" ht="19">
      <c r="A612" s="78"/>
      <c r="B612" s="141"/>
      <c r="C612" s="80"/>
      <c r="D612" s="78"/>
      <c r="E612" s="78"/>
      <c r="F612" s="150"/>
      <c r="G612" s="157"/>
      <c r="H612" s="150"/>
      <c r="I612" s="133"/>
      <c r="J612" s="150"/>
      <c r="K612" s="150"/>
      <c r="L612" s="165"/>
      <c r="M612" s="81"/>
      <c r="N612" s="150"/>
      <c r="O612" s="81"/>
      <c r="P612" s="165"/>
      <c r="Q612" s="81"/>
      <c r="R612" s="150"/>
      <c r="S612" s="83"/>
      <c r="T612" s="165"/>
      <c r="U612" s="81"/>
      <c r="V612" s="150"/>
      <c r="W612" s="82"/>
      <c r="X612" s="194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78"/>
      <c r="BT612" s="78"/>
      <c r="BU612" s="78"/>
      <c r="BV612" s="78"/>
      <c r="BW612" s="78"/>
    </row>
    <row r="613" spans="1:75" s="84" customFormat="1" ht="19">
      <c r="A613" s="78"/>
      <c r="B613" s="141"/>
      <c r="C613" s="80"/>
      <c r="D613" s="78"/>
      <c r="E613" s="78"/>
      <c r="F613" s="150"/>
      <c r="G613" s="157"/>
      <c r="H613" s="150"/>
      <c r="I613" s="133"/>
      <c r="J613" s="150"/>
      <c r="K613" s="150"/>
      <c r="L613" s="165"/>
      <c r="M613" s="81"/>
      <c r="N613" s="150"/>
      <c r="O613" s="81"/>
      <c r="P613" s="165"/>
      <c r="Q613" s="81"/>
      <c r="R613" s="150"/>
      <c r="S613" s="83"/>
      <c r="T613" s="165"/>
      <c r="U613" s="81"/>
      <c r="V613" s="150"/>
      <c r="W613" s="82"/>
      <c r="X613" s="194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  <c r="BT613" s="78"/>
      <c r="BU613" s="78"/>
      <c r="BV613" s="78"/>
      <c r="BW613" s="78"/>
    </row>
    <row r="614" spans="1:75" s="84" customFormat="1" ht="19">
      <c r="A614" s="78"/>
      <c r="B614" s="141"/>
      <c r="C614" s="80"/>
      <c r="D614" s="78"/>
      <c r="E614" s="78"/>
      <c r="F614" s="150"/>
      <c r="G614" s="157"/>
      <c r="H614" s="150"/>
      <c r="I614" s="133"/>
      <c r="J614" s="150"/>
      <c r="K614" s="150"/>
      <c r="L614" s="165"/>
      <c r="M614" s="81"/>
      <c r="N614" s="150"/>
      <c r="O614" s="81"/>
      <c r="P614" s="165"/>
      <c r="Q614" s="81"/>
      <c r="R614" s="150"/>
      <c r="S614" s="83"/>
      <c r="T614" s="165"/>
      <c r="U614" s="81"/>
      <c r="V614" s="150"/>
      <c r="W614" s="82"/>
      <c r="X614" s="194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  <c r="BN614" s="78"/>
      <c r="BO614" s="78"/>
      <c r="BP614" s="78"/>
      <c r="BQ614" s="78"/>
      <c r="BR614" s="78"/>
      <c r="BS614" s="78"/>
      <c r="BT614" s="78"/>
      <c r="BU614" s="78"/>
      <c r="BV614" s="78"/>
      <c r="BW614" s="78"/>
    </row>
    <row r="615" spans="1:75" s="84" customFormat="1" ht="19">
      <c r="A615" s="78"/>
      <c r="B615" s="141"/>
      <c r="C615" s="80"/>
      <c r="D615" s="78"/>
      <c r="E615" s="78"/>
      <c r="F615" s="150"/>
      <c r="G615" s="157"/>
      <c r="H615" s="150"/>
      <c r="I615" s="133"/>
      <c r="J615" s="150"/>
      <c r="K615" s="150"/>
      <c r="L615" s="165"/>
      <c r="M615" s="81"/>
      <c r="N615" s="150"/>
      <c r="O615" s="81"/>
      <c r="P615" s="165"/>
      <c r="Q615" s="81"/>
      <c r="R615" s="150"/>
      <c r="S615" s="83"/>
      <c r="T615" s="165"/>
      <c r="U615" s="81"/>
      <c r="V615" s="150"/>
      <c r="W615" s="82"/>
      <c r="X615" s="194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  <c r="BT615" s="78"/>
      <c r="BU615" s="78"/>
      <c r="BV615" s="78"/>
      <c r="BW615" s="78"/>
    </row>
    <row r="616" spans="1:75" s="84" customFormat="1" ht="19">
      <c r="A616" s="78"/>
      <c r="B616" s="141"/>
      <c r="C616" s="80"/>
      <c r="D616" s="78"/>
      <c r="E616" s="78"/>
      <c r="F616" s="150"/>
      <c r="G616" s="157"/>
      <c r="H616" s="150"/>
      <c r="I616" s="133"/>
      <c r="J616" s="150"/>
      <c r="K616" s="150"/>
      <c r="L616" s="165"/>
      <c r="M616" s="81"/>
      <c r="N616" s="150"/>
      <c r="O616" s="81"/>
      <c r="P616" s="165"/>
      <c r="Q616" s="81"/>
      <c r="R616" s="150"/>
      <c r="S616" s="83"/>
      <c r="T616" s="165"/>
      <c r="U616" s="81"/>
      <c r="V616" s="150"/>
      <c r="W616" s="82"/>
      <c r="X616" s="194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  <c r="BN616" s="78"/>
      <c r="BO616" s="78"/>
      <c r="BP616" s="78"/>
      <c r="BQ616" s="78"/>
      <c r="BR616" s="78"/>
      <c r="BS616" s="78"/>
      <c r="BT616" s="78"/>
      <c r="BU616" s="78"/>
      <c r="BV616" s="78"/>
      <c r="BW616" s="78"/>
    </row>
    <row r="617" spans="1:75" s="84" customFormat="1" ht="19">
      <c r="A617" s="78"/>
      <c r="B617" s="141"/>
      <c r="C617" s="80"/>
      <c r="D617" s="78"/>
      <c r="E617" s="78"/>
      <c r="F617" s="150"/>
      <c r="G617" s="157"/>
      <c r="H617" s="150"/>
      <c r="I617" s="133"/>
      <c r="J617" s="150"/>
      <c r="K617" s="150"/>
      <c r="L617" s="165"/>
      <c r="M617" s="81"/>
      <c r="N617" s="150"/>
      <c r="O617" s="81"/>
      <c r="P617" s="165"/>
      <c r="Q617" s="81"/>
      <c r="R617" s="150"/>
      <c r="S617" s="83"/>
      <c r="T617" s="165"/>
      <c r="U617" s="81"/>
      <c r="V617" s="150"/>
      <c r="W617" s="82"/>
      <c r="X617" s="194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  <c r="BW617" s="78"/>
    </row>
    <row r="618" spans="1:75" s="84" customFormat="1" ht="19">
      <c r="A618" s="78"/>
      <c r="B618" s="141"/>
      <c r="C618" s="80"/>
      <c r="D618" s="78"/>
      <c r="E618" s="78"/>
      <c r="F618" s="150"/>
      <c r="G618" s="157"/>
      <c r="H618" s="150"/>
      <c r="I618" s="133"/>
      <c r="J618" s="150"/>
      <c r="K618" s="150"/>
      <c r="L618" s="165"/>
      <c r="M618" s="81"/>
      <c r="N618" s="150"/>
      <c r="O618" s="81"/>
      <c r="P618" s="165"/>
      <c r="Q618" s="81"/>
      <c r="R618" s="150"/>
      <c r="S618" s="83"/>
      <c r="T618" s="165"/>
      <c r="U618" s="81"/>
      <c r="V618" s="150"/>
      <c r="W618" s="82"/>
      <c r="X618" s="194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/>
      <c r="BO618" s="78"/>
      <c r="BP618" s="78"/>
      <c r="BQ618" s="78"/>
      <c r="BR618" s="78"/>
      <c r="BS618" s="78"/>
      <c r="BT618" s="78"/>
      <c r="BU618" s="78"/>
      <c r="BV618" s="78"/>
      <c r="BW618" s="78"/>
    </row>
    <row r="619" spans="1:75" s="84" customFormat="1" ht="19">
      <c r="A619" s="78"/>
      <c r="B619" s="141"/>
      <c r="C619" s="80"/>
      <c r="D619" s="78"/>
      <c r="E619" s="78"/>
      <c r="F619" s="150"/>
      <c r="G619" s="157"/>
      <c r="H619" s="150"/>
      <c r="I619" s="133"/>
      <c r="J619" s="150"/>
      <c r="K619" s="150"/>
      <c r="L619" s="165"/>
      <c r="M619" s="81"/>
      <c r="N619" s="150"/>
      <c r="O619" s="81"/>
      <c r="P619" s="165"/>
      <c r="Q619" s="81"/>
      <c r="R619" s="150"/>
      <c r="S619" s="83"/>
      <c r="T619" s="165"/>
      <c r="U619" s="81"/>
      <c r="V619" s="150"/>
      <c r="W619" s="82"/>
      <c r="X619" s="194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  <c r="BT619" s="78"/>
      <c r="BU619" s="78"/>
      <c r="BV619" s="78"/>
      <c r="BW619" s="78"/>
    </row>
    <row r="620" spans="1:75" s="84" customFormat="1" ht="19">
      <c r="A620" s="78"/>
      <c r="B620" s="141"/>
      <c r="C620" s="80"/>
      <c r="D620" s="78"/>
      <c r="E620" s="78"/>
      <c r="F620" s="150"/>
      <c r="G620" s="157"/>
      <c r="H620" s="150"/>
      <c r="I620" s="133"/>
      <c r="J620" s="150"/>
      <c r="K620" s="150"/>
      <c r="L620" s="165"/>
      <c r="M620" s="81"/>
      <c r="N620" s="150"/>
      <c r="O620" s="81"/>
      <c r="P620" s="165"/>
      <c r="Q620" s="81"/>
      <c r="R620" s="150"/>
      <c r="S620" s="83"/>
      <c r="T620" s="165"/>
      <c r="U620" s="81"/>
      <c r="V620" s="150"/>
      <c r="W620" s="82"/>
      <c r="X620" s="194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  <c r="BN620" s="78"/>
      <c r="BO620" s="78"/>
      <c r="BP620" s="78"/>
      <c r="BQ620" s="78"/>
      <c r="BR620" s="78"/>
      <c r="BS620" s="78"/>
      <c r="BT620" s="78"/>
      <c r="BU620" s="78"/>
      <c r="BV620" s="78"/>
      <c r="BW620" s="78"/>
    </row>
    <row r="621" spans="1:75" s="84" customFormat="1" ht="19">
      <c r="A621" s="78"/>
      <c r="B621" s="141"/>
      <c r="C621" s="80"/>
      <c r="D621" s="78"/>
      <c r="E621" s="78"/>
      <c r="F621" s="150"/>
      <c r="G621" s="157"/>
      <c r="H621" s="150"/>
      <c r="I621" s="133"/>
      <c r="J621" s="150"/>
      <c r="K621" s="150"/>
      <c r="L621" s="165"/>
      <c r="M621" s="81"/>
      <c r="N621" s="150"/>
      <c r="O621" s="81"/>
      <c r="P621" s="165"/>
      <c r="Q621" s="81"/>
      <c r="R621" s="150"/>
      <c r="S621" s="83"/>
      <c r="T621" s="165"/>
      <c r="U621" s="81"/>
      <c r="V621" s="150"/>
      <c r="W621" s="82"/>
      <c r="X621" s="194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  <c r="BN621" s="78"/>
      <c r="BO621" s="78"/>
      <c r="BP621" s="78"/>
      <c r="BQ621" s="78"/>
      <c r="BR621" s="78"/>
      <c r="BS621" s="78"/>
      <c r="BT621" s="78"/>
      <c r="BU621" s="78"/>
      <c r="BV621" s="78"/>
      <c r="BW621" s="78"/>
    </row>
    <row r="622" spans="1:75" s="84" customFormat="1" ht="19">
      <c r="A622" s="78"/>
      <c r="B622" s="141"/>
      <c r="C622" s="80"/>
      <c r="D622" s="78"/>
      <c r="E622" s="78"/>
      <c r="F622" s="150"/>
      <c r="G622" s="157"/>
      <c r="H622" s="150"/>
      <c r="I622" s="133"/>
      <c r="J622" s="150"/>
      <c r="K622" s="150"/>
      <c r="L622" s="165"/>
      <c r="M622" s="81"/>
      <c r="N622" s="150"/>
      <c r="O622" s="81"/>
      <c r="P622" s="165"/>
      <c r="Q622" s="81"/>
      <c r="R622" s="150"/>
      <c r="S622" s="83"/>
      <c r="T622" s="165"/>
      <c r="U622" s="81"/>
      <c r="V622" s="150"/>
      <c r="W622" s="82"/>
      <c r="X622" s="194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/>
      <c r="BO622" s="78"/>
      <c r="BP622" s="78"/>
      <c r="BQ622" s="78"/>
      <c r="BR622" s="78"/>
      <c r="BS622" s="78"/>
      <c r="BT622" s="78"/>
      <c r="BU622" s="78"/>
      <c r="BV622" s="78"/>
      <c r="BW622" s="78"/>
    </row>
    <row r="623" spans="1:75" s="84" customFormat="1" ht="19">
      <c r="A623" s="78"/>
      <c r="B623" s="141"/>
      <c r="C623" s="80"/>
      <c r="D623" s="78"/>
      <c r="E623" s="78"/>
      <c r="F623" s="150"/>
      <c r="G623" s="157"/>
      <c r="H623" s="150"/>
      <c r="I623" s="133"/>
      <c r="J623" s="150"/>
      <c r="K623" s="150"/>
      <c r="L623" s="165"/>
      <c r="M623" s="81"/>
      <c r="N623" s="150"/>
      <c r="O623" s="81"/>
      <c r="P623" s="165"/>
      <c r="Q623" s="81"/>
      <c r="R623" s="150"/>
      <c r="S623" s="83"/>
      <c r="T623" s="165"/>
      <c r="U623" s="81"/>
      <c r="V623" s="150"/>
      <c r="W623" s="82"/>
      <c r="X623" s="194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  <c r="BT623" s="78"/>
      <c r="BU623" s="78"/>
      <c r="BV623" s="78"/>
      <c r="BW623" s="78"/>
    </row>
    <row r="624" spans="1:75" s="84" customFormat="1" ht="19">
      <c r="A624" s="78"/>
      <c r="B624" s="141"/>
      <c r="C624" s="80"/>
      <c r="D624" s="78"/>
      <c r="E624" s="78"/>
      <c r="F624" s="150"/>
      <c r="G624" s="157"/>
      <c r="H624" s="150"/>
      <c r="I624" s="133"/>
      <c r="J624" s="150"/>
      <c r="K624" s="150"/>
      <c r="L624" s="165"/>
      <c r="M624" s="81"/>
      <c r="N624" s="150"/>
      <c r="O624" s="81"/>
      <c r="P624" s="165"/>
      <c r="Q624" s="81"/>
      <c r="R624" s="150"/>
      <c r="S624" s="83"/>
      <c r="T624" s="165"/>
      <c r="U624" s="81"/>
      <c r="V624" s="150"/>
      <c r="W624" s="82"/>
      <c r="X624" s="194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  <c r="BL624" s="78"/>
      <c r="BM624" s="78"/>
      <c r="BN624" s="78"/>
      <c r="BO624" s="78"/>
      <c r="BP624" s="78"/>
      <c r="BQ624" s="78"/>
      <c r="BR624" s="78"/>
      <c r="BS624" s="78"/>
      <c r="BT624" s="78"/>
      <c r="BU624" s="78"/>
      <c r="BV624" s="78"/>
      <c r="BW624" s="78"/>
    </row>
    <row r="625" spans="1:75" s="84" customFormat="1" ht="19">
      <c r="A625" s="78"/>
      <c r="B625" s="141"/>
      <c r="C625" s="80"/>
      <c r="D625" s="78"/>
      <c r="E625" s="78"/>
      <c r="F625" s="150"/>
      <c r="G625" s="157"/>
      <c r="H625" s="150"/>
      <c r="I625" s="133"/>
      <c r="J625" s="150"/>
      <c r="K625" s="150"/>
      <c r="L625" s="165"/>
      <c r="M625" s="81"/>
      <c r="N625" s="150"/>
      <c r="O625" s="81"/>
      <c r="P625" s="165"/>
      <c r="Q625" s="81"/>
      <c r="R625" s="150"/>
      <c r="S625" s="83"/>
      <c r="T625" s="165"/>
      <c r="U625" s="81"/>
      <c r="V625" s="150"/>
      <c r="W625" s="82"/>
      <c r="X625" s="194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  <c r="BG625" s="78"/>
      <c r="BH625" s="78"/>
      <c r="BI625" s="78"/>
      <c r="BJ625" s="78"/>
      <c r="BK625" s="78"/>
      <c r="BL625" s="78"/>
      <c r="BM625" s="78"/>
      <c r="BN625" s="78"/>
      <c r="BO625" s="78"/>
      <c r="BP625" s="78"/>
      <c r="BQ625" s="78"/>
      <c r="BR625" s="78"/>
      <c r="BS625" s="78"/>
      <c r="BT625" s="78"/>
      <c r="BU625" s="78"/>
      <c r="BV625" s="78"/>
      <c r="BW625" s="78"/>
    </row>
    <row r="626" spans="1:75" s="84" customFormat="1" ht="19">
      <c r="A626" s="78"/>
      <c r="B626" s="141"/>
      <c r="C626" s="80"/>
      <c r="D626" s="78"/>
      <c r="E626" s="78"/>
      <c r="F626" s="150"/>
      <c r="G626" s="157"/>
      <c r="H626" s="150"/>
      <c r="I626" s="133"/>
      <c r="J626" s="150"/>
      <c r="K626" s="150"/>
      <c r="L626" s="165"/>
      <c r="M626" s="81"/>
      <c r="N626" s="150"/>
      <c r="O626" s="81"/>
      <c r="P626" s="165"/>
      <c r="Q626" s="81"/>
      <c r="R626" s="150"/>
      <c r="S626" s="83"/>
      <c r="T626" s="165"/>
      <c r="U626" s="81"/>
      <c r="V626" s="150"/>
      <c r="W626" s="82"/>
      <c r="X626" s="194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/>
      <c r="BO626" s="78"/>
      <c r="BP626" s="78"/>
      <c r="BQ626" s="78"/>
      <c r="BR626" s="78"/>
      <c r="BS626" s="78"/>
      <c r="BT626" s="78"/>
      <c r="BU626" s="78"/>
      <c r="BV626" s="78"/>
      <c r="BW626" s="78"/>
    </row>
    <row r="627" spans="1:75" s="84" customFormat="1" ht="19">
      <c r="A627" s="78"/>
      <c r="B627" s="141"/>
      <c r="C627" s="80"/>
      <c r="D627" s="78"/>
      <c r="E627" s="78"/>
      <c r="F627" s="150"/>
      <c r="G627" s="157"/>
      <c r="H627" s="150"/>
      <c r="I627" s="133"/>
      <c r="J627" s="150"/>
      <c r="K627" s="150"/>
      <c r="L627" s="165"/>
      <c r="M627" s="81"/>
      <c r="N627" s="150"/>
      <c r="O627" s="81"/>
      <c r="P627" s="165"/>
      <c r="Q627" s="81"/>
      <c r="R627" s="150"/>
      <c r="S627" s="83"/>
      <c r="T627" s="165"/>
      <c r="U627" s="81"/>
      <c r="V627" s="150"/>
      <c r="W627" s="82"/>
      <c r="X627" s="194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  <c r="BG627" s="78"/>
      <c r="BH627" s="78"/>
      <c r="BI627" s="78"/>
      <c r="BJ627" s="78"/>
      <c r="BK627" s="78"/>
      <c r="BL627" s="78"/>
      <c r="BM627" s="78"/>
      <c r="BN627" s="78"/>
      <c r="BO627" s="78"/>
      <c r="BP627" s="78"/>
      <c r="BQ627" s="78"/>
      <c r="BR627" s="78"/>
      <c r="BS627" s="78"/>
      <c r="BT627" s="78"/>
      <c r="BU627" s="78"/>
      <c r="BV627" s="78"/>
      <c r="BW627" s="78"/>
    </row>
    <row r="628" spans="1:75" s="84" customFormat="1" ht="19">
      <c r="A628" s="78"/>
      <c r="B628" s="141"/>
      <c r="C628" s="80"/>
      <c r="D628" s="78"/>
      <c r="E628" s="78"/>
      <c r="F628" s="150"/>
      <c r="G628" s="157"/>
      <c r="H628" s="150"/>
      <c r="I628" s="133"/>
      <c r="J628" s="150"/>
      <c r="K628" s="150"/>
      <c r="L628" s="165"/>
      <c r="M628" s="81"/>
      <c r="N628" s="150"/>
      <c r="O628" s="81"/>
      <c r="P628" s="165"/>
      <c r="Q628" s="81"/>
      <c r="R628" s="150"/>
      <c r="S628" s="83"/>
      <c r="T628" s="165"/>
      <c r="U628" s="81"/>
      <c r="V628" s="150"/>
      <c r="W628" s="82"/>
      <c r="X628" s="194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  <c r="BW628" s="78"/>
    </row>
    <row r="629" spans="1:75" s="84" customFormat="1" ht="19">
      <c r="A629" s="78"/>
      <c r="B629" s="141"/>
      <c r="C629" s="80"/>
      <c r="D629" s="78"/>
      <c r="E629" s="78"/>
      <c r="F629" s="150"/>
      <c r="G629" s="157"/>
      <c r="H629" s="150"/>
      <c r="I629" s="133"/>
      <c r="J629" s="150"/>
      <c r="K629" s="150"/>
      <c r="L629" s="165"/>
      <c r="M629" s="81"/>
      <c r="N629" s="150"/>
      <c r="O629" s="81"/>
      <c r="P629" s="165"/>
      <c r="Q629" s="81"/>
      <c r="R629" s="150"/>
      <c r="S629" s="83"/>
      <c r="T629" s="165"/>
      <c r="U629" s="81"/>
      <c r="V629" s="150"/>
      <c r="W629" s="82"/>
      <c r="X629" s="194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  <c r="BL629" s="78"/>
      <c r="BM629" s="78"/>
      <c r="BN629" s="78"/>
      <c r="BO629" s="78"/>
      <c r="BP629" s="78"/>
      <c r="BQ629" s="78"/>
      <c r="BR629" s="78"/>
      <c r="BS629" s="78"/>
      <c r="BT629" s="78"/>
      <c r="BU629" s="78"/>
      <c r="BV629" s="78"/>
      <c r="BW629" s="78"/>
    </row>
    <row r="630" spans="1:75" s="84" customFormat="1" ht="19">
      <c r="A630" s="78"/>
      <c r="B630" s="141"/>
      <c r="C630" s="80"/>
      <c r="D630" s="78"/>
      <c r="E630" s="78"/>
      <c r="F630" s="150"/>
      <c r="G630" s="157"/>
      <c r="H630" s="150"/>
      <c r="I630" s="133"/>
      <c r="J630" s="150"/>
      <c r="K630" s="150"/>
      <c r="L630" s="165"/>
      <c r="M630" s="81"/>
      <c r="N630" s="150"/>
      <c r="O630" s="81"/>
      <c r="P630" s="165"/>
      <c r="Q630" s="81"/>
      <c r="R630" s="150"/>
      <c r="S630" s="83"/>
      <c r="T630" s="165"/>
      <c r="U630" s="81"/>
      <c r="V630" s="150"/>
      <c r="W630" s="82"/>
      <c r="X630" s="194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  <c r="BT630" s="78"/>
      <c r="BU630" s="78"/>
      <c r="BV630" s="78"/>
      <c r="BW630" s="78"/>
    </row>
    <row r="631" spans="1:75" s="84" customFormat="1" ht="19">
      <c r="A631" s="78"/>
      <c r="B631" s="141"/>
      <c r="C631" s="80"/>
      <c r="D631" s="78"/>
      <c r="E631" s="78"/>
      <c r="F631" s="150"/>
      <c r="G631" s="157"/>
      <c r="H631" s="150"/>
      <c r="I631" s="133"/>
      <c r="J631" s="150"/>
      <c r="K631" s="150"/>
      <c r="L631" s="165"/>
      <c r="M631" s="81"/>
      <c r="N631" s="150"/>
      <c r="O631" s="81"/>
      <c r="P631" s="165"/>
      <c r="Q631" s="81"/>
      <c r="R631" s="150"/>
      <c r="S631" s="83"/>
      <c r="T631" s="165"/>
      <c r="U631" s="81"/>
      <c r="V631" s="150"/>
      <c r="W631" s="82"/>
      <c r="X631" s="194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  <c r="BL631" s="78"/>
      <c r="BM631" s="78"/>
      <c r="BN631" s="78"/>
      <c r="BO631" s="78"/>
      <c r="BP631" s="78"/>
      <c r="BQ631" s="78"/>
      <c r="BR631" s="78"/>
      <c r="BS631" s="78"/>
      <c r="BT631" s="78"/>
      <c r="BU631" s="78"/>
      <c r="BV631" s="78"/>
      <c r="BW631" s="78"/>
    </row>
    <row r="632" spans="1:75" s="84" customFormat="1" ht="19">
      <c r="A632" s="78"/>
      <c r="B632" s="141"/>
      <c r="C632" s="80"/>
      <c r="D632" s="78"/>
      <c r="E632" s="78"/>
      <c r="F632" s="150"/>
      <c r="G632" s="157"/>
      <c r="H632" s="150"/>
      <c r="I632" s="133"/>
      <c r="J632" s="150"/>
      <c r="K632" s="150"/>
      <c r="L632" s="165"/>
      <c r="M632" s="81"/>
      <c r="N632" s="150"/>
      <c r="O632" s="81"/>
      <c r="P632" s="165"/>
      <c r="Q632" s="81"/>
      <c r="R632" s="150"/>
      <c r="S632" s="83"/>
      <c r="T632" s="165"/>
      <c r="U632" s="81"/>
      <c r="V632" s="150"/>
      <c r="W632" s="82"/>
      <c r="X632" s="194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  <c r="BL632" s="78"/>
      <c r="BM632" s="78"/>
      <c r="BN632" s="78"/>
      <c r="BO632" s="78"/>
      <c r="BP632" s="78"/>
      <c r="BQ632" s="78"/>
      <c r="BR632" s="78"/>
      <c r="BS632" s="78"/>
      <c r="BT632" s="78"/>
      <c r="BU632" s="78"/>
      <c r="BV632" s="78"/>
      <c r="BW632" s="78"/>
    </row>
    <row r="633" spans="1:75" s="84" customFormat="1" ht="19">
      <c r="A633" s="78"/>
      <c r="B633" s="141"/>
      <c r="C633" s="80"/>
      <c r="D633" s="78"/>
      <c r="E633" s="78"/>
      <c r="F633" s="150"/>
      <c r="G633" s="157"/>
      <c r="H633" s="150"/>
      <c r="I633" s="133"/>
      <c r="J633" s="150"/>
      <c r="K633" s="150"/>
      <c r="L633" s="165"/>
      <c r="M633" s="81"/>
      <c r="N633" s="150"/>
      <c r="O633" s="81"/>
      <c r="P633" s="165"/>
      <c r="Q633" s="81"/>
      <c r="R633" s="150"/>
      <c r="S633" s="83"/>
      <c r="T633" s="165"/>
      <c r="U633" s="81"/>
      <c r="V633" s="150"/>
      <c r="W633" s="82"/>
      <c r="X633" s="194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  <c r="BG633" s="78"/>
      <c r="BH633" s="78"/>
      <c r="BI633" s="78"/>
      <c r="BJ633" s="78"/>
      <c r="BK633" s="78"/>
      <c r="BL633" s="78"/>
      <c r="BM633" s="78"/>
      <c r="BN633" s="78"/>
      <c r="BO633" s="78"/>
      <c r="BP633" s="78"/>
      <c r="BQ633" s="78"/>
      <c r="BR633" s="78"/>
      <c r="BS633" s="78"/>
      <c r="BT633" s="78"/>
      <c r="BU633" s="78"/>
      <c r="BV633" s="78"/>
      <c r="BW633" s="78"/>
    </row>
    <row r="634" spans="1:75" s="84" customFormat="1" ht="19">
      <c r="A634" s="78"/>
      <c r="B634" s="141"/>
      <c r="C634" s="80"/>
      <c r="D634" s="78"/>
      <c r="E634" s="78"/>
      <c r="F634" s="150"/>
      <c r="G634" s="157"/>
      <c r="H634" s="150"/>
      <c r="I634" s="133"/>
      <c r="J634" s="150"/>
      <c r="K634" s="150"/>
      <c r="L634" s="165"/>
      <c r="M634" s="81"/>
      <c r="N634" s="150"/>
      <c r="O634" s="81"/>
      <c r="P634" s="165"/>
      <c r="Q634" s="81"/>
      <c r="R634" s="150"/>
      <c r="S634" s="83"/>
      <c r="T634" s="165"/>
      <c r="U634" s="81"/>
      <c r="V634" s="150"/>
      <c r="W634" s="82"/>
      <c r="X634" s="194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  <c r="BL634" s="78"/>
      <c r="BM634" s="78"/>
      <c r="BN634" s="78"/>
      <c r="BO634" s="78"/>
      <c r="BP634" s="78"/>
      <c r="BQ634" s="78"/>
      <c r="BR634" s="78"/>
      <c r="BS634" s="78"/>
      <c r="BT634" s="78"/>
      <c r="BU634" s="78"/>
      <c r="BV634" s="78"/>
      <c r="BW634" s="78"/>
    </row>
    <row r="635" spans="1:75" s="84" customFormat="1" ht="19">
      <c r="A635" s="78"/>
      <c r="B635" s="141"/>
      <c r="C635" s="80"/>
      <c r="D635" s="78"/>
      <c r="E635" s="78"/>
      <c r="F635" s="150"/>
      <c r="G635" s="157"/>
      <c r="H635" s="150"/>
      <c r="I635" s="133"/>
      <c r="J635" s="150"/>
      <c r="K635" s="150"/>
      <c r="L635" s="165"/>
      <c r="M635" s="81"/>
      <c r="N635" s="150"/>
      <c r="O635" s="81"/>
      <c r="P635" s="165"/>
      <c r="Q635" s="81"/>
      <c r="R635" s="150"/>
      <c r="S635" s="83"/>
      <c r="T635" s="165"/>
      <c r="U635" s="81"/>
      <c r="V635" s="150"/>
      <c r="W635" s="82"/>
      <c r="X635" s="194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  <c r="BL635" s="78"/>
      <c r="BM635" s="78"/>
      <c r="BN635" s="78"/>
      <c r="BO635" s="78"/>
      <c r="BP635" s="78"/>
      <c r="BQ635" s="78"/>
      <c r="BR635" s="78"/>
      <c r="BS635" s="78"/>
      <c r="BT635" s="78"/>
      <c r="BU635" s="78"/>
      <c r="BV635" s="78"/>
      <c r="BW635" s="78"/>
    </row>
    <row r="636" spans="1:75" s="84" customFormat="1" ht="19">
      <c r="A636" s="78"/>
      <c r="B636" s="141"/>
      <c r="C636" s="80"/>
      <c r="D636" s="78"/>
      <c r="E636" s="78"/>
      <c r="F636" s="150"/>
      <c r="G636" s="157"/>
      <c r="H636" s="150"/>
      <c r="I636" s="133"/>
      <c r="J636" s="150"/>
      <c r="K636" s="150"/>
      <c r="L636" s="165"/>
      <c r="M636" s="81"/>
      <c r="N636" s="150"/>
      <c r="O636" s="81"/>
      <c r="P636" s="165"/>
      <c r="Q636" s="81"/>
      <c r="R636" s="150"/>
      <c r="S636" s="83"/>
      <c r="T636" s="165"/>
      <c r="U636" s="81"/>
      <c r="V636" s="150"/>
      <c r="W636" s="82"/>
      <c r="X636" s="194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  <c r="BG636" s="78"/>
      <c r="BH636" s="78"/>
      <c r="BI636" s="78"/>
      <c r="BJ636" s="78"/>
      <c r="BK636" s="78"/>
      <c r="BL636" s="78"/>
      <c r="BM636" s="78"/>
      <c r="BN636" s="78"/>
      <c r="BO636" s="78"/>
      <c r="BP636" s="78"/>
      <c r="BQ636" s="78"/>
      <c r="BR636" s="78"/>
      <c r="BS636" s="78"/>
      <c r="BT636" s="78"/>
      <c r="BU636" s="78"/>
      <c r="BV636" s="78"/>
      <c r="BW636" s="78"/>
    </row>
    <row r="637" spans="1:75" s="84" customFormat="1" ht="19">
      <c r="A637" s="78"/>
      <c r="B637" s="141"/>
      <c r="C637" s="80"/>
      <c r="D637" s="78"/>
      <c r="E637" s="78"/>
      <c r="F637" s="150"/>
      <c r="G637" s="157"/>
      <c r="H637" s="150"/>
      <c r="I637" s="133"/>
      <c r="J637" s="150"/>
      <c r="K637" s="150"/>
      <c r="L637" s="165"/>
      <c r="M637" s="81"/>
      <c r="N637" s="150"/>
      <c r="O637" s="81"/>
      <c r="P637" s="165"/>
      <c r="Q637" s="81"/>
      <c r="R637" s="150"/>
      <c r="S637" s="83"/>
      <c r="T637" s="165"/>
      <c r="U637" s="81"/>
      <c r="V637" s="150"/>
      <c r="W637" s="82"/>
      <c r="X637" s="194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  <c r="BG637" s="78"/>
      <c r="BH637" s="78"/>
      <c r="BI637" s="78"/>
      <c r="BJ637" s="78"/>
      <c r="BK637" s="78"/>
      <c r="BL637" s="78"/>
      <c r="BM637" s="78"/>
      <c r="BN637" s="78"/>
      <c r="BO637" s="78"/>
      <c r="BP637" s="78"/>
      <c r="BQ637" s="78"/>
      <c r="BR637" s="78"/>
      <c r="BS637" s="78"/>
      <c r="BT637" s="78"/>
      <c r="BU637" s="78"/>
      <c r="BV637" s="78"/>
      <c r="BW637" s="78"/>
    </row>
    <row r="638" spans="1:75" s="84" customFormat="1" ht="19">
      <c r="A638" s="78"/>
      <c r="B638" s="141"/>
      <c r="C638" s="80"/>
      <c r="D638" s="78"/>
      <c r="E638" s="78"/>
      <c r="F638" s="150"/>
      <c r="G638" s="157"/>
      <c r="H638" s="150"/>
      <c r="I638" s="133"/>
      <c r="J638" s="150"/>
      <c r="K638" s="150"/>
      <c r="L638" s="165"/>
      <c r="M638" s="81"/>
      <c r="N638" s="150"/>
      <c r="O638" s="81"/>
      <c r="P638" s="165"/>
      <c r="Q638" s="81"/>
      <c r="R638" s="150"/>
      <c r="S638" s="83"/>
      <c r="T638" s="165"/>
      <c r="U638" s="81"/>
      <c r="V638" s="150"/>
      <c r="W638" s="82"/>
      <c r="X638" s="194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  <c r="BL638" s="78"/>
      <c r="BM638" s="78"/>
      <c r="BN638" s="78"/>
      <c r="BO638" s="78"/>
      <c r="BP638" s="78"/>
      <c r="BQ638" s="78"/>
      <c r="BR638" s="78"/>
      <c r="BS638" s="78"/>
      <c r="BT638" s="78"/>
      <c r="BU638" s="78"/>
      <c r="BV638" s="78"/>
      <c r="BW638" s="78"/>
    </row>
    <row r="639" spans="1:75" s="84" customFormat="1" ht="19">
      <c r="A639" s="78"/>
      <c r="B639" s="141"/>
      <c r="C639" s="80"/>
      <c r="D639" s="78"/>
      <c r="E639" s="78"/>
      <c r="F639" s="150"/>
      <c r="G639" s="157"/>
      <c r="H639" s="150"/>
      <c r="I639" s="133"/>
      <c r="J639" s="150"/>
      <c r="K639" s="150"/>
      <c r="L639" s="165"/>
      <c r="M639" s="81"/>
      <c r="N639" s="150"/>
      <c r="O639" s="81"/>
      <c r="P639" s="165"/>
      <c r="Q639" s="81"/>
      <c r="R639" s="150"/>
      <c r="S639" s="83"/>
      <c r="T639" s="165"/>
      <c r="U639" s="81"/>
      <c r="V639" s="150"/>
      <c r="W639" s="82"/>
      <c r="X639" s="194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  <c r="BW639" s="78"/>
    </row>
    <row r="640" spans="1:75" s="84" customFormat="1" ht="19">
      <c r="A640" s="78"/>
      <c r="B640" s="141"/>
      <c r="C640" s="80"/>
      <c r="D640" s="78"/>
      <c r="E640" s="78"/>
      <c r="F640" s="150"/>
      <c r="G640" s="157"/>
      <c r="H640" s="150"/>
      <c r="I640" s="133"/>
      <c r="J640" s="150"/>
      <c r="K640" s="150"/>
      <c r="L640" s="165"/>
      <c r="M640" s="81"/>
      <c r="N640" s="150"/>
      <c r="O640" s="81"/>
      <c r="P640" s="165"/>
      <c r="Q640" s="81"/>
      <c r="R640" s="150"/>
      <c r="S640" s="83"/>
      <c r="T640" s="165"/>
      <c r="U640" s="81"/>
      <c r="V640" s="150"/>
      <c r="W640" s="82"/>
      <c r="X640" s="194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  <c r="BG640" s="78"/>
      <c r="BH640" s="78"/>
      <c r="BI640" s="78"/>
      <c r="BJ640" s="78"/>
      <c r="BK640" s="78"/>
      <c r="BL640" s="78"/>
      <c r="BM640" s="78"/>
      <c r="BN640" s="78"/>
      <c r="BO640" s="78"/>
      <c r="BP640" s="78"/>
      <c r="BQ640" s="78"/>
      <c r="BR640" s="78"/>
      <c r="BS640" s="78"/>
      <c r="BT640" s="78"/>
      <c r="BU640" s="78"/>
      <c r="BV640" s="78"/>
      <c r="BW640" s="78"/>
    </row>
    <row r="641" spans="1:75" s="84" customFormat="1" ht="19">
      <c r="A641" s="78"/>
      <c r="B641" s="141"/>
      <c r="C641" s="80"/>
      <c r="D641" s="78"/>
      <c r="E641" s="78"/>
      <c r="F641" s="150"/>
      <c r="G641" s="157"/>
      <c r="H641" s="150"/>
      <c r="I641" s="133"/>
      <c r="J641" s="150"/>
      <c r="K641" s="150"/>
      <c r="L641" s="165"/>
      <c r="M641" s="81"/>
      <c r="N641" s="150"/>
      <c r="O641" s="81"/>
      <c r="P641" s="165"/>
      <c r="Q641" s="81"/>
      <c r="R641" s="150"/>
      <c r="S641" s="83"/>
      <c r="T641" s="165"/>
      <c r="U641" s="81"/>
      <c r="V641" s="150"/>
      <c r="W641" s="82"/>
      <c r="X641" s="194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/>
      <c r="BO641" s="78"/>
      <c r="BP641" s="78"/>
      <c r="BQ641" s="78"/>
      <c r="BR641" s="78"/>
      <c r="BS641" s="78"/>
      <c r="BT641" s="78"/>
      <c r="BU641" s="78"/>
      <c r="BV641" s="78"/>
      <c r="BW641" s="78"/>
    </row>
    <row r="642" spans="1:75" s="84" customFormat="1" ht="19">
      <c r="A642" s="78"/>
      <c r="B642" s="141"/>
      <c r="C642" s="80"/>
      <c r="D642" s="78"/>
      <c r="E642" s="78"/>
      <c r="F642" s="150"/>
      <c r="G642" s="157"/>
      <c r="H642" s="150"/>
      <c r="I642" s="133"/>
      <c r="J642" s="150"/>
      <c r="K642" s="150"/>
      <c r="L642" s="165"/>
      <c r="M642" s="81"/>
      <c r="N642" s="150"/>
      <c r="O642" s="81"/>
      <c r="P642" s="165"/>
      <c r="Q642" s="81"/>
      <c r="R642" s="150"/>
      <c r="S642" s="83"/>
      <c r="T642" s="165"/>
      <c r="U642" s="81"/>
      <c r="V642" s="150"/>
      <c r="W642" s="82"/>
      <c r="X642" s="194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  <c r="BG642" s="78"/>
      <c r="BH642" s="78"/>
      <c r="BI642" s="78"/>
      <c r="BJ642" s="78"/>
      <c r="BK642" s="78"/>
      <c r="BL642" s="78"/>
      <c r="BM642" s="78"/>
      <c r="BN642" s="78"/>
      <c r="BO642" s="78"/>
      <c r="BP642" s="78"/>
      <c r="BQ642" s="78"/>
      <c r="BR642" s="78"/>
      <c r="BS642" s="78"/>
      <c r="BT642" s="78"/>
      <c r="BU642" s="78"/>
      <c r="BV642" s="78"/>
      <c r="BW642" s="78"/>
    </row>
    <row r="643" spans="1:75" s="84" customFormat="1" ht="19">
      <c r="A643" s="78"/>
      <c r="B643" s="141"/>
      <c r="C643" s="80"/>
      <c r="D643" s="78"/>
      <c r="E643" s="78"/>
      <c r="F643" s="150"/>
      <c r="G643" s="157"/>
      <c r="H643" s="150"/>
      <c r="I643" s="133"/>
      <c r="J643" s="150"/>
      <c r="K643" s="150"/>
      <c r="L643" s="165"/>
      <c r="M643" s="81"/>
      <c r="N643" s="150"/>
      <c r="O643" s="81"/>
      <c r="P643" s="165"/>
      <c r="Q643" s="81"/>
      <c r="R643" s="150"/>
      <c r="S643" s="83"/>
      <c r="T643" s="165"/>
      <c r="U643" s="81"/>
      <c r="V643" s="150"/>
      <c r="W643" s="82"/>
      <c r="X643" s="194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  <c r="BG643" s="78"/>
      <c r="BH643" s="78"/>
      <c r="BI643" s="78"/>
      <c r="BJ643" s="78"/>
      <c r="BK643" s="78"/>
      <c r="BL643" s="78"/>
      <c r="BM643" s="78"/>
      <c r="BN643" s="78"/>
      <c r="BO643" s="78"/>
      <c r="BP643" s="78"/>
      <c r="BQ643" s="78"/>
      <c r="BR643" s="78"/>
      <c r="BS643" s="78"/>
      <c r="BT643" s="78"/>
      <c r="BU643" s="78"/>
      <c r="BV643" s="78"/>
      <c r="BW643" s="78"/>
    </row>
    <row r="644" spans="1:75" s="84" customFormat="1" ht="19">
      <c r="A644" s="78"/>
      <c r="B644" s="141"/>
      <c r="C644" s="80"/>
      <c r="D644" s="78"/>
      <c r="E644" s="78"/>
      <c r="F644" s="150"/>
      <c r="G644" s="157"/>
      <c r="H644" s="150"/>
      <c r="I644" s="133"/>
      <c r="J644" s="150"/>
      <c r="K644" s="150"/>
      <c r="L644" s="165"/>
      <c r="M644" s="81"/>
      <c r="N644" s="150"/>
      <c r="O644" s="81"/>
      <c r="P644" s="165"/>
      <c r="Q644" s="81"/>
      <c r="R644" s="150"/>
      <c r="S644" s="83"/>
      <c r="T644" s="165"/>
      <c r="U644" s="81"/>
      <c r="V644" s="150"/>
      <c r="W644" s="82"/>
      <c r="X644" s="194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/>
      <c r="BO644" s="78"/>
      <c r="BP644" s="78"/>
      <c r="BQ644" s="78"/>
      <c r="BR644" s="78"/>
      <c r="BS644" s="78"/>
      <c r="BT644" s="78"/>
      <c r="BU644" s="78"/>
      <c r="BV644" s="78"/>
      <c r="BW644" s="78"/>
    </row>
    <row r="645" spans="1:75" s="84" customFormat="1" ht="19">
      <c r="A645" s="78"/>
      <c r="B645" s="141"/>
      <c r="C645" s="80"/>
      <c r="D645" s="78"/>
      <c r="E645" s="78"/>
      <c r="F645" s="150"/>
      <c r="G645" s="157"/>
      <c r="H645" s="150"/>
      <c r="I645" s="133"/>
      <c r="J645" s="150"/>
      <c r="K645" s="150"/>
      <c r="L645" s="165"/>
      <c r="M645" s="81"/>
      <c r="N645" s="150"/>
      <c r="O645" s="81"/>
      <c r="P645" s="165"/>
      <c r="Q645" s="81"/>
      <c r="R645" s="150"/>
      <c r="S645" s="83"/>
      <c r="T645" s="165"/>
      <c r="U645" s="81"/>
      <c r="V645" s="150"/>
      <c r="W645" s="82"/>
      <c r="X645" s="194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  <c r="BG645" s="78"/>
      <c r="BH645" s="78"/>
      <c r="BI645" s="78"/>
      <c r="BJ645" s="78"/>
      <c r="BK645" s="78"/>
      <c r="BL645" s="78"/>
      <c r="BM645" s="78"/>
      <c r="BN645" s="78"/>
      <c r="BO645" s="78"/>
      <c r="BP645" s="78"/>
      <c r="BQ645" s="78"/>
      <c r="BR645" s="78"/>
      <c r="BS645" s="78"/>
      <c r="BT645" s="78"/>
      <c r="BU645" s="78"/>
      <c r="BV645" s="78"/>
      <c r="BW645" s="78"/>
    </row>
    <row r="646" spans="1:75" s="84" customFormat="1" ht="19">
      <c r="A646" s="78"/>
      <c r="B646" s="141"/>
      <c r="C646" s="80"/>
      <c r="D646" s="78"/>
      <c r="E646" s="78"/>
      <c r="F646" s="150"/>
      <c r="G646" s="157"/>
      <c r="H646" s="150"/>
      <c r="I646" s="133"/>
      <c r="J646" s="150"/>
      <c r="K646" s="150"/>
      <c r="L646" s="165"/>
      <c r="M646" s="81"/>
      <c r="N646" s="150"/>
      <c r="O646" s="81"/>
      <c r="P646" s="165"/>
      <c r="Q646" s="81"/>
      <c r="R646" s="150"/>
      <c r="S646" s="83"/>
      <c r="T646" s="165"/>
      <c r="U646" s="81"/>
      <c r="V646" s="150"/>
      <c r="W646" s="82"/>
      <c r="X646" s="194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  <c r="BG646" s="78"/>
      <c r="BH646" s="78"/>
      <c r="BI646" s="78"/>
      <c r="BJ646" s="78"/>
      <c r="BK646" s="78"/>
      <c r="BL646" s="78"/>
      <c r="BM646" s="78"/>
      <c r="BN646" s="78"/>
      <c r="BO646" s="78"/>
      <c r="BP646" s="78"/>
      <c r="BQ646" s="78"/>
      <c r="BR646" s="78"/>
      <c r="BS646" s="78"/>
      <c r="BT646" s="78"/>
      <c r="BU646" s="78"/>
      <c r="BV646" s="78"/>
      <c r="BW646" s="78"/>
    </row>
    <row r="647" spans="1:75" s="84" customFormat="1" ht="19">
      <c r="A647" s="78"/>
      <c r="B647" s="141"/>
      <c r="C647" s="80"/>
      <c r="D647" s="78"/>
      <c r="E647" s="78"/>
      <c r="F647" s="150"/>
      <c r="G647" s="157"/>
      <c r="H647" s="150"/>
      <c r="I647" s="133"/>
      <c r="J647" s="150"/>
      <c r="K647" s="150"/>
      <c r="L647" s="165"/>
      <c r="M647" s="81"/>
      <c r="N647" s="150"/>
      <c r="O647" s="81"/>
      <c r="P647" s="165"/>
      <c r="Q647" s="81"/>
      <c r="R647" s="150"/>
      <c r="S647" s="83"/>
      <c r="T647" s="165"/>
      <c r="U647" s="81"/>
      <c r="V647" s="150"/>
      <c r="W647" s="82"/>
      <c r="X647" s="194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  <c r="BL647" s="78"/>
      <c r="BM647" s="78"/>
      <c r="BN647" s="78"/>
      <c r="BO647" s="78"/>
      <c r="BP647" s="78"/>
      <c r="BQ647" s="78"/>
      <c r="BR647" s="78"/>
      <c r="BS647" s="78"/>
      <c r="BT647" s="78"/>
      <c r="BU647" s="78"/>
      <c r="BV647" s="78"/>
      <c r="BW647" s="78"/>
    </row>
    <row r="648" spans="1:75" s="84" customFormat="1" ht="19">
      <c r="A648" s="78"/>
      <c r="B648" s="141"/>
      <c r="C648" s="80"/>
      <c r="D648" s="78"/>
      <c r="E648" s="78"/>
      <c r="F648" s="150"/>
      <c r="G648" s="157"/>
      <c r="H648" s="150"/>
      <c r="I648" s="133"/>
      <c r="J648" s="150"/>
      <c r="K648" s="150"/>
      <c r="L648" s="165"/>
      <c r="M648" s="81"/>
      <c r="N648" s="150"/>
      <c r="O648" s="81"/>
      <c r="P648" s="165"/>
      <c r="Q648" s="81"/>
      <c r="R648" s="150"/>
      <c r="S648" s="83"/>
      <c r="T648" s="165"/>
      <c r="U648" s="81"/>
      <c r="V648" s="150"/>
      <c r="W648" s="82"/>
      <c r="X648" s="194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  <c r="BG648" s="78"/>
      <c r="BH648" s="78"/>
      <c r="BI648" s="78"/>
      <c r="BJ648" s="78"/>
      <c r="BK648" s="78"/>
      <c r="BL648" s="78"/>
      <c r="BM648" s="78"/>
      <c r="BN648" s="78"/>
      <c r="BO648" s="78"/>
      <c r="BP648" s="78"/>
      <c r="BQ648" s="78"/>
      <c r="BR648" s="78"/>
      <c r="BS648" s="78"/>
      <c r="BT648" s="78"/>
      <c r="BU648" s="78"/>
      <c r="BV648" s="78"/>
      <c r="BW648" s="78"/>
    </row>
    <row r="649" spans="1:75" s="84" customFormat="1" ht="19">
      <c r="A649" s="78"/>
      <c r="B649" s="141"/>
      <c r="C649" s="80"/>
      <c r="D649" s="78"/>
      <c r="E649" s="78"/>
      <c r="F649" s="150"/>
      <c r="G649" s="157"/>
      <c r="H649" s="150"/>
      <c r="I649" s="133"/>
      <c r="J649" s="150"/>
      <c r="K649" s="150"/>
      <c r="L649" s="165"/>
      <c r="M649" s="81"/>
      <c r="N649" s="150"/>
      <c r="O649" s="81"/>
      <c r="P649" s="165"/>
      <c r="Q649" s="81"/>
      <c r="R649" s="150"/>
      <c r="S649" s="83"/>
      <c r="T649" s="165"/>
      <c r="U649" s="81"/>
      <c r="V649" s="150"/>
      <c r="W649" s="82"/>
      <c r="X649" s="194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  <c r="BG649" s="78"/>
      <c r="BH649" s="78"/>
      <c r="BI649" s="78"/>
      <c r="BJ649" s="78"/>
      <c r="BK649" s="78"/>
      <c r="BL649" s="78"/>
      <c r="BM649" s="78"/>
      <c r="BN649" s="78"/>
      <c r="BO649" s="78"/>
      <c r="BP649" s="78"/>
      <c r="BQ649" s="78"/>
      <c r="BR649" s="78"/>
      <c r="BS649" s="78"/>
      <c r="BT649" s="78"/>
      <c r="BU649" s="78"/>
      <c r="BV649" s="78"/>
      <c r="BW649" s="78"/>
    </row>
    <row r="650" spans="1:75" s="84" customFormat="1" ht="19">
      <c r="A650" s="78"/>
      <c r="B650" s="141"/>
      <c r="C650" s="80"/>
      <c r="D650" s="78"/>
      <c r="E650" s="78"/>
      <c r="F650" s="150"/>
      <c r="G650" s="157"/>
      <c r="H650" s="150"/>
      <c r="I650" s="133"/>
      <c r="J650" s="150"/>
      <c r="K650" s="150"/>
      <c r="L650" s="165"/>
      <c r="M650" s="81"/>
      <c r="N650" s="150"/>
      <c r="O650" s="81"/>
      <c r="P650" s="165"/>
      <c r="Q650" s="81"/>
      <c r="R650" s="150"/>
      <c r="S650" s="83"/>
      <c r="T650" s="165"/>
      <c r="U650" s="81"/>
      <c r="V650" s="150"/>
      <c r="W650" s="82"/>
      <c r="X650" s="194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  <c r="BT650" s="78"/>
      <c r="BU650" s="78"/>
      <c r="BV650" s="78"/>
      <c r="BW650" s="78"/>
    </row>
    <row r="651" spans="1:75" s="84" customFormat="1" ht="19">
      <c r="A651" s="78"/>
      <c r="B651" s="141"/>
      <c r="C651" s="80"/>
      <c r="D651" s="78"/>
      <c r="E651" s="78"/>
      <c r="F651" s="150"/>
      <c r="G651" s="157"/>
      <c r="H651" s="150"/>
      <c r="I651" s="133"/>
      <c r="J651" s="150"/>
      <c r="K651" s="150"/>
      <c r="L651" s="165"/>
      <c r="M651" s="81"/>
      <c r="N651" s="150"/>
      <c r="O651" s="81"/>
      <c r="P651" s="165"/>
      <c r="Q651" s="81"/>
      <c r="R651" s="150"/>
      <c r="S651" s="83"/>
      <c r="T651" s="165"/>
      <c r="U651" s="81"/>
      <c r="V651" s="150"/>
      <c r="W651" s="82"/>
      <c r="X651" s="194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  <c r="BG651" s="78"/>
      <c r="BH651" s="78"/>
      <c r="BI651" s="78"/>
      <c r="BJ651" s="78"/>
      <c r="BK651" s="78"/>
      <c r="BL651" s="78"/>
      <c r="BM651" s="78"/>
      <c r="BN651" s="78"/>
      <c r="BO651" s="78"/>
      <c r="BP651" s="78"/>
      <c r="BQ651" s="78"/>
      <c r="BR651" s="78"/>
      <c r="BS651" s="78"/>
      <c r="BT651" s="78"/>
      <c r="BU651" s="78"/>
      <c r="BV651" s="78"/>
      <c r="BW651" s="78"/>
    </row>
    <row r="652" spans="1:75" s="84" customFormat="1" ht="19">
      <c r="A652" s="78"/>
      <c r="B652" s="141"/>
      <c r="C652" s="80"/>
      <c r="D652" s="78"/>
      <c r="E652" s="78"/>
      <c r="F652" s="150"/>
      <c r="G652" s="157"/>
      <c r="H652" s="150"/>
      <c r="I652" s="133"/>
      <c r="J652" s="150"/>
      <c r="K652" s="150"/>
      <c r="L652" s="165"/>
      <c r="M652" s="81"/>
      <c r="N652" s="150"/>
      <c r="O652" s="81"/>
      <c r="P652" s="165"/>
      <c r="Q652" s="81"/>
      <c r="R652" s="150"/>
      <c r="S652" s="83"/>
      <c r="T652" s="165"/>
      <c r="U652" s="81"/>
      <c r="V652" s="150"/>
      <c r="W652" s="82"/>
      <c r="X652" s="194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/>
      <c r="BO652" s="78"/>
      <c r="BP652" s="78"/>
      <c r="BQ652" s="78"/>
      <c r="BR652" s="78"/>
      <c r="BS652" s="78"/>
      <c r="BT652" s="78"/>
      <c r="BU652" s="78"/>
      <c r="BV652" s="78"/>
      <c r="BW652" s="78"/>
    </row>
    <row r="653" spans="1:75" s="84" customFormat="1" ht="19">
      <c r="A653" s="78"/>
      <c r="B653" s="141"/>
      <c r="C653" s="80"/>
      <c r="D653" s="78"/>
      <c r="E653" s="78"/>
      <c r="F653" s="150"/>
      <c r="G653" s="157"/>
      <c r="H653" s="150"/>
      <c r="I653" s="133"/>
      <c r="J653" s="150"/>
      <c r="K653" s="150"/>
      <c r="L653" s="165"/>
      <c r="M653" s="81"/>
      <c r="N653" s="150"/>
      <c r="O653" s="81"/>
      <c r="P653" s="165"/>
      <c r="Q653" s="81"/>
      <c r="R653" s="150"/>
      <c r="S653" s="83"/>
      <c r="T653" s="165"/>
      <c r="U653" s="81"/>
      <c r="V653" s="150"/>
      <c r="W653" s="82"/>
      <c r="X653" s="194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  <c r="BT653" s="78"/>
      <c r="BU653" s="78"/>
      <c r="BV653" s="78"/>
      <c r="BW653" s="78"/>
    </row>
    <row r="654" spans="1:75" s="84" customFormat="1" ht="19">
      <c r="A654" s="78"/>
      <c r="B654" s="141"/>
      <c r="C654" s="80"/>
      <c r="D654" s="78"/>
      <c r="E654" s="78"/>
      <c r="F654" s="150"/>
      <c r="G654" s="157"/>
      <c r="H654" s="150"/>
      <c r="I654" s="133"/>
      <c r="J654" s="150"/>
      <c r="K654" s="150"/>
      <c r="L654" s="165"/>
      <c r="M654" s="81"/>
      <c r="N654" s="150"/>
      <c r="O654" s="81"/>
      <c r="P654" s="165"/>
      <c r="Q654" s="81"/>
      <c r="R654" s="150"/>
      <c r="S654" s="83"/>
      <c r="T654" s="165"/>
      <c r="U654" s="81"/>
      <c r="V654" s="150"/>
      <c r="W654" s="82"/>
      <c r="X654" s="194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  <c r="BL654" s="78"/>
      <c r="BM654" s="78"/>
      <c r="BN654" s="78"/>
      <c r="BO654" s="78"/>
      <c r="BP654" s="78"/>
      <c r="BQ654" s="78"/>
      <c r="BR654" s="78"/>
      <c r="BS654" s="78"/>
      <c r="BT654" s="78"/>
      <c r="BU654" s="78"/>
      <c r="BV654" s="78"/>
      <c r="BW654" s="78"/>
    </row>
    <row r="655" spans="1:75" s="84" customFormat="1" ht="19">
      <c r="A655" s="78"/>
      <c r="B655" s="141"/>
      <c r="C655" s="80"/>
      <c r="D655" s="78"/>
      <c r="E655" s="78"/>
      <c r="F655" s="150"/>
      <c r="G655" s="157"/>
      <c r="H655" s="150"/>
      <c r="I655" s="133"/>
      <c r="J655" s="150"/>
      <c r="K655" s="150"/>
      <c r="L655" s="165"/>
      <c r="M655" s="81"/>
      <c r="N655" s="150"/>
      <c r="O655" s="81"/>
      <c r="P655" s="165"/>
      <c r="Q655" s="81"/>
      <c r="R655" s="150"/>
      <c r="S655" s="83"/>
      <c r="T655" s="165"/>
      <c r="U655" s="81"/>
      <c r="V655" s="150"/>
      <c r="W655" s="82"/>
      <c r="X655" s="194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  <c r="BW655" s="78"/>
    </row>
    <row r="656" spans="1:75" s="84" customFormat="1" ht="19">
      <c r="A656" s="78"/>
      <c r="B656" s="141"/>
      <c r="C656" s="80"/>
      <c r="D656" s="78"/>
      <c r="E656" s="78"/>
      <c r="F656" s="150"/>
      <c r="G656" s="157"/>
      <c r="H656" s="150"/>
      <c r="I656" s="133"/>
      <c r="J656" s="150"/>
      <c r="K656" s="150"/>
      <c r="L656" s="165"/>
      <c r="M656" s="81"/>
      <c r="N656" s="150"/>
      <c r="O656" s="81"/>
      <c r="P656" s="165"/>
      <c r="Q656" s="81"/>
      <c r="R656" s="150"/>
      <c r="S656" s="83"/>
      <c r="T656" s="165"/>
      <c r="U656" s="81"/>
      <c r="V656" s="150"/>
      <c r="W656" s="82"/>
      <c r="X656" s="194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  <c r="BG656" s="78"/>
      <c r="BH656" s="78"/>
      <c r="BI656" s="78"/>
      <c r="BJ656" s="78"/>
      <c r="BK656" s="78"/>
      <c r="BL656" s="78"/>
      <c r="BM656" s="78"/>
      <c r="BN656" s="78"/>
      <c r="BO656" s="78"/>
      <c r="BP656" s="78"/>
      <c r="BQ656" s="78"/>
      <c r="BR656" s="78"/>
      <c r="BS656" s="78"/>
      <c r="BT656" s="78"/>
      <c r="BU656" s="78"/>
      <c r="BV656" s="78"/>
      <c r="BW656" s="78"/>
    </row>
    <row r="657" spans="1:75" s="84" customFormat="1" ht="19">
      <c r="A657" s="78"/>
      <c r="B657" s="141"/>
      <c r="C657" s="80"/>
      <c r="D657" s="78"/>
      <c r="E657" s="78"/>
      <c r="F657" s="150"/>
      <c r="G657" s="157"/>
      <c r="H657" s="150"/>
      <c r="I657" s="133"/>
      <c r="J657" s="150"/>
      <c r="K657" s="150"/>
      <c r="L657" s="165"/>
      <c r="M657" s="81"/>
      <c r="N657" s="150"/>
      <c r="O657" s="81"/>
      <c r="P657" s="165"/>
      <c r="Q657" s="81"/>
      <c r="R657" s="150"/>
      <c r="S657" s="83"/>
      <c r="T657" s="165"/>
      <c r="U657" s="81"/>
      <c r="V657" s="150"/>
      <c r="W657" s="82"/>
      <c r="X657" s="194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  <c r="BL657" s="78"/>
      <c r="BM657" s="78"/>
      <c r="BN657" s="78"/>
      <c r="BO657" s="78"/>
      <c r="BP657" s="78"/>
      <c r="BQ657" s="78"/>
      <c r="BR657" s="78"/>
      <c r="BS657" s="78"/>
      <c r="BT657" s="78"/>
      <c r="BU657" s="78"/>
      <c r="BV657" s="78"/>
      <c r="BW657" s="78"/>
    </row>
    <row r="658" spans="1:75" s="84" customFormat="1" ht="19">
      <c r="A658" s="78"/>
      <c r="B658" s="141"/>
      <c r="C658" s="80"/>
      <c r="D658" s="78"/>
      <c r="E658" s="78"/>
      <c r="F658" s="150"/>
      <c r="G658" s="157"/>
      <c r="H658" s="150"/>
      <c r="I658" s="133"/>
      <c r="J658" s="150"/>
      <c r="K658" s="150"/>
      <c r="L658" s="165"/>
      <c r="M658" s="81"/>
      <c r="N658" s="150"/>
      <c r="O658" s="81"/>
      <c r="P658" s="165"/>
      <c r="Q658" s="81"/>
      <c r="R658" s="150"/>
      <c r="S658" s="83"/>
      <c r="T658" s="165"/>
      <c r="U658" s="81"/>
      <c r="V658" s="150"/>
      <c r="W658" s="82"/>
      <c r="X658" s="194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  <c r="BL658" s="78"/>
      <c r="BM658" s="78"/>
      <c r="BN658" s="78"/>
      <c r="BO658" s="78"/>
      <c r="BP658" s="78"/>
      <c r="BQ658" s="78"/>
      <c r="BR658" s="78"/>
      <c r="BS658" s="78"/>
      <c r="BT658" s="78"/>
      <c r="BU658" s="78"/>
      <c r="BV658" s="78"/>
      <c r="BW658" s="78"/>
    </row>
    <row r="659" spans="1:75" s="84" customFormat="1" ht="19">
      <c r="A659" s="78"/>
      <c r="B659" s="141"/>
      <c r="C659" s="80"/>
      <c r="D659" s="78"/>
      <c r="E659" s="78"/>
      <c r="F659" s="150"/>
      <c r="G659" s="157"/>
      <c r="H659" s="150"/>
      <c r="I659" s="133"/>
      <c r="J659" s="150"/>
      <c r="K659" s="150"/>
      <c r="L659" s="165"/>
      <c r="M659" s="81"/>
      <c r="N659" s="150"/>
      <c r="O659" s="81"/>
      <c r="P659" s="165"/>
      <c r="Q659" s="81"/>
      <c r="R659" s="150"/>
      <c r="S659" s="83"/>
      <c r="T659" s="165"/>
      <c r="U659" s="81"/>
      <c r="V659" s="150"/>
      <c r="W659" s="82"/>
      <c r="X659" s="194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  <c r="BM659" s="78"/>
      <c r="BN659" s="78"/>
      <c r="BO659" s="78"/>
      <c r="BP659" s="78"/>
      <c r="BQ659" s="78"/>
      <c r="BR659" s="78"/>
      <c r="BS659" s="78"/>
      <c r="BT659" s="78"/>
      <c r="BU659" s="78"/>
      <c r="BV659" s="78"/>
      <c r="BW659" s="78"/>
    </row>
    <row r="660" spans="1:75" s="84" customFormat="1" ht="19">
      <c r="A660" s="78"/>
      <c r="B660" s="141"/>
      <c r="C660" s="80"/>
      <c r="D660" s="78"/>
      <c r="E660" s="78"/>
      <c r="F660" s="150"/>
      <c r="G660" s="157"/>
      <c r="H660" s="150"/>
      <c r="I660" s="133"/>
      <c r="J660" s="150"/>
      <c r="K660" s="150"/>
      <c r="L660" s="165"/>
      <c r="M660" s="81"/>
      <c r="N660" s="150"/>
      <c r="O660" s="81"/>
      <c r="P660" s="165"/>
      <c r="Q660" s="81"/>
      <c r="R660" s="150"/>
      <c r="S660" s="83"/>
      <c r="T660" s="165"/>
      <c r="U660" s="81"/>
      <c r="V660" s="150"/>
      <c r="W660" s="82"/>
      <c r="X660" s="194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/>
      <c r="BO660" s="78"/>
      <c r="BP660" s="78"/>
      <c r="BQ660" s="78"/>
      <c r="BR660" s="78"/>
      <c r="BS660" s="78"/>
      <c r="BT660" s="78"/>
      <c r="BU660" s="78"/>
      <c r="BV660" s="78"/>
      <c r="BW660" s="78"/>
    </row>
    <row r="661" spans="1:75" s="84" customFormat="1" ht="19">
      <c r="A661" s="78"/>
      <c r="B661" s="141"/>
      <c r="C661" s="80"/>
      <c r="D661" s="78"/>
      <c r="E661" s="78"/>
      <c r="F661" s="150"/>
      <c r="G661" s="157"/>
      <c r="H661" s="150"/>
      <c r="I661" s="133"/>
      <c r="J661" s="150"/>
      <c r="K661" s="150"/>
      <c r="L661" s="165"/>
      <c r="M661" s="81"/>
      <c r="N661" s="150"/>
      <c r="O661" s="81"/>
      <c r="P661" s="165"/>
      <c r="Q661" s="81"/>
      <c r="R661" s="150"/>
      <c r="S661" s="83"/>
      <c r="T661" s="165"/>
      <c r="U661" s="81"/>
      <c r="V661" s="150"/>
      <c r="W661" s="82"/>
      <c r="X661" s="194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  <c r="BT661" s="78"/>
      <c r="BU661" s="78"/>
      <c r="BV661" s="78"/>
      <c r="BW661" s="78"/>
    </row>
    <row r="662" spans="1:75" s="84" customFormat="1" ht="19">
      <c r="A662" s="78"/>
      <c r="B662" s="141"/>
      <c r="C662" s="80"/>
      <c r="D662" s="78"/>
      <c r="E662" s="78"/>
      <c r="F662" s="150"/>
      <c r="G662" s="157"/>
      <c r="H662" s="150"/>
      <c r="I662" s="133"/>
      <c r="J662" s="150"/>
      <c r="K662" s="150"/>
      <c r="L662" s="165"/>
      <c r="M662" s="81"/>
      <c r="N662" s="150"/>
      <c r="O662" s="81"/>
      <c r="P662" s="165"/>
      <c r="Q662" s="81"/>
      <c r="R662" s="150"/>
      <c r="S662" s="83"/>
      <c r="T662" s="165"/>
      <c r="U662" s="81"/>
      <c r="V662" s="150"/>
      <c r="W662" s="82"/>
      <c r="X662" s="194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  <c r="BG662" s="78"/>
      <c r="BH662" s="78"/>
      <c r="BI662" s="78"/>
      <c r="BJ662" s="78"/>
      <c r="BK662" s="78"/>
      <c r="BL662" s="78"/>
      <c r="BM662" s="78"/>
      <c r="BN662" s="78"/>
      <c r="BO662" s="78"/>
      <c r="BP662" s="78"/>
      <c r="BQ662" s="78"/>
      <c r="BR662" s="78"/>
      <c r="BS662" s="78"/>
      <c r="BT662" s="78"/>
      <c r="BU662" s="78"/>
      <c r="BV662" s="78"/>
      <c r="BW662" s="78"/>
    </row>
    <row r="663" spans="1:75" s="84" customFormat="1" ht="19">
      <c r="A663" s="78"/>
      <c r="B663" s="141"/>
      <c r="C663" s="80"/>
      <c r="D663" s="78"/>
      <c r="E663" s="78"/>
      <c r="F663" s="150"/>
      <c r="G663" s="157"/>
      <c r="H663" s="150"/>
      <c r="I663" s="133"/>
      <c r="J663" s="150"/>
      <c r="K663" s="150"/>
      <c r="L663" s="165"/>
      <c r="M663" s="81"/>
      <c r="N663" s="150"/>
      <c r="O663" s="81"/>
      <c r="P663" s="165"/>
      <c r="Q663" s="81"/>
      <c r="R663" s="150"/>
      <c r="S663" s="83"/>
      <c r="T663" s="165"/>
      <c r="U663" s="81"/>
      <c r="V663" s="150"/>
      <c r="W663" s="82"/>
      <c r="X663" s="194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  <c r="BG663" s="78"/>
      <c r="BH663" s="78"/>
      <c r="BI663" s="78"/>
      <c r="BJ663" s="78"/>
      <c r="BK663" s="78"/>
      <c r="BL663" s="78"/>
      <c r="BM663" s="78"/>
      <c r="BN663" s="78"/>
      <c r="BO663" s="78"/>
      <c r="BP663" s="78"/>
      <c r="BQ663" s="78"/>
      <c r="BR663" s="78"/>
      <c r="BS663" s="78"/>
      <c r="BT663" s="78"/>
      <c r="BU663" s="78"/>
      <c r="BV663" s="78"/>
      <c r="BW663" s="78"/>
    </row>
    <row r="664" spans="1:75" s="84" customFormat="1" ht="19">
      <c r="A664" s="78"/>
      <c r="B664" s="141"/>
      <c r="C664" s="80"/>
      <c r="D664" s="78"/>
      <c r="E664" s="78"/>
      <c r="F664" s="150"/>
      <c r="G664" s="157"/>
      <c r="H664" s="150"/>
      <c r="I664" s="133"/>
      <c r="J664" s="150"/>
      <c r="K664" s="150"/>
      <c r="L664" s="165"/>
      <c r="M664" s="81"/>
      <c r="N664" s="150"/>
      <c r="O664" s="81"/>
      <c r="P664" s="165"/>
      <c r="Q664" s="81"/>
      <c r="R664" s="150"/>
      <c r="S664" s="83"/>
      <c r="T664" s="165"/>
      <c r="U664" s="81"/>
      <c r="V664" s="150"/>
      <c r="W664" s="82"/>
      <c r="X664" s="194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  <c r="BM664" s="78"/>
      <c r="BN664" s="78"/>
      <c r="BO664" s="78"/>
      <c r="BP664" s="78"/>
      <c r="BQ664" s="78"/>
      <c r="BR664" s="78"/>
      <c r="BS664" s="78"/>
      <c r="BT664" s="78"/>
      <c r="BU664" s="78"/>
      <c r="BV664" s="78"/>
      <c r="BW664" s="78"/>
    </row>
    <row r="665" spans="1:75" s="84" customFormat="1" ht="19">
      <c r="A665" s="78"/>
      <c r="B665" s="141"/>
      <c r="C665" s="80"/>
      <c r="D665" s="78"/>
      <c r="E665" s="78"/>
      <c r="F665" s="150"/>
      <c r="G665" s="157"/>
      <c r="H665" s="150"/>
      <c r="I665" s="133"/>
      <c r="J665" s="150"/>
      <c r="K665" s="150"/>
      <c r="L665" s="165"/>
      <c r="M665" s="81"/>
      <c r="N665" s="150"/>
      <c r="O665" s="81"/>
      <c r="P665" s="165"/>
      <c r="Q665" s="81"/>
      <c r="R665" s="150"/>
      <c r="S665" s="83"/>
      <c r="T665" s="165"/>
      <c r="U665" s="81"/>
      <c r="V665" s="150"/>
      <c r="W665" s="82"/>
      <c r="X665" s="194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  <c r="BG665" s="78"/>
      <c r="BH665" s="78"/>
      <c r="BI665" s="78"/>
      <c r="BJ665" s="78"/>
      <c r="BK665" s="78"/>
      <c r="BL665" s="78"/>
      <c r="BM665" s="78"/>
      <c r="BN665" s="78"/>
      <c r="BO665" s="78"/>
      <c r="BP665" s="78"/>
      <c r="BQ665" s="78"/>
      <c r="BR665" s="78"/>
      <c r="BS665" s="78"/>
      <c r="BT665" s="78"/>
      <c r="BU665" s="78"/>
      <c r="BV665" s="78"/>
      <c r="BW665" s="78"/>
    </row>
    <row r="666" spans="1:75" s="84" customFormat="1" ht="19">
      <c r="A666" s="78"/>
      <c r="B666" s="141"/>
      <c r="C666" s="80"/>
      <c r="D666" s="78"/>
      <c r="E666" s="78"/>
      <c r="F666" s="150"/>
      <c r="G666" s="157"/>
      <c r="H666" s="150"/>
      <c r="I666" s="133"/>
      <c r="J666" s="150"/>
      <c r="K666" s="150"/>
      <c r="L666" s="165"/>
      <c r="M666" s="81"/>
      <c r="N666" s="150"/>
      <c r="O666" s="81"/>
      <c r="P666" s="165"/>
      <c r="Q666" s="81"/>
      <c r="R666" s="150"/>
      <c r="S666" s="83"/>
      <c r="T666" s="165"/>
      <c r="U666" s="81"/>
      <c r="V666" s="150"/>
      <c r="W666" s="82"/>
      <c r="X666" s="194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  <c r="BG666" s="78"/>
      <c r="BH666" s="78"/>
      <c r="BI666" s="78"/>
      <c r="BJ666" s="78"/>
      <c r="BK666" s="78"/>
      <c r="BL666" s="78"/>
      <c r="BM666" s="78"/>
      <c r="BN666" s="78"/>
      <c r="BO666" s="78"/>
      <c r="BP666" s="78"/>
      <c r="BQ666" s="78"/>
      <c r="BR666" s="78"/>
      <c r="BS666" s="78"/>
      <c r="BT666" s="78"/>
      <c r="BU666" s="78"/>
      <c r="BV666" s="78"/>
      <c r="BW666" s="78"/>
    </row>
    <row r="667" spans="1:75" s="84" customFormat="1" ht="19">
      <c r="A667" s="78"/>
      <c r="B667" s="141"/>
      <c r="C667" s="80"/>
      <c r="D667" s="78"/>
      <c r="E667" s="78"/>
      <c r="F667" s="150"/>
      <c r="G667" s="157"/>
      <c r="H667" s="150"/>
      <c r="I667" s="133"/>
      <c r="J667" s="150"/>
      <c r="K667" s="150"/>
      <c r="L667" s="165"/>
      <c r="M667" s="81"/>
      <c r="N667" s="150"/>
      <c r="O667" s="81"/>
      <c r="P667" s="165"/>
      <c r="Q667" s="81"/>
      <c r="R667" s="150"/>
      <c r="S667" s="83"/>
      <c r="T667" s="165"/>
      <c r="U667" s="81"/>
      <c r="V667" s="150"/>
      <c r="W667" s="82"/>
      <c r="X667" s="194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  <c r="BL667" s="78"/>
      <c r="BM667" s="78"/>
      <c r="BN667" s="78"/>
      <c r="BO667" s="78"/>
      <c r="BP667" s="78"/>
      <c r="BQ667" s="78"/>
      <c r="BR667" s="78"/>
      <c r="BS667" s="78"/>
      <c r="BT667" s="78"/>
      <c r="BU667" s="78"/>
      <c r="BV667" s="78"/>
      <c r="BW667" s="78"/>
    </row>
    <row r="668" spans="1:75" s="84" customFormat="1" ht="19">
      <c r="A668" s="78"/>
      <c r="B668" s="141"/>
      <c r="C668" s="80"/>
      <c r="D668" s="78"/>
      <c r="E668" s="78"/>
      <c r="F668" s="150"/>
      <c r="G668" s="157"/>
      <c r="H668" s="150"/>
      <c r="I668" s="133"/>
      <c r="J668" s="150"/>
      <c r="K668" s="150"/>
      <c r="L668" s="165"/>
      <c r="M668" s="81"/>
      <c r="N668" s="150"/>
      <c r="O668" s="81"/>
      <c r="P668" s="165"/>
      <c r="Q668" s="81"/>
      <c r="R668" s="150"/>
      <c r="S668" s="83"/>
      <c r="T668" s="165"/>
      <c r="U668" s="81"/>
      <c r="V668" s="150"/>
      <c r="W668" s="82"/>
      <c r="X668" s="194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  <c r="BG668" s="78"/>
      <c r="BH668" s="78"/>
      <c r="BI668" s="78"/>
      <c r="BJ668" s="78"/>
      <c r="BK668" s="78"/>
      <c r="BL668" s="78"/>
      <c r="BM668" s="78"/>
      <c r="BN668" s="78"/>
      <c r="BO668" s="78"/>
      <c r="BP668" s="78"/>
      <c r="BQ668" s="78"/>
      <c r="BR668" s="78"/>
      <c r="BS668" s="78"/>
      <c r="BT668" s="78"/>
      <c r="BU668" s="78"/>
      <c r="BV668" s="78"/>
      <c r="BW668" s="78"/>
    </row>
    <row r="669" spans="1:75" s="84" customFormat="1" ht="19">
      <c r="A669" s="78"/>
      <c r="B669" s="141"/>
      <c r="C669" s="80"/>
      <c r="D669" s="78"/>
      <c r="E669" s="78"/>
      <c r="F669" s="150"/>
      <c r="G669" s="157"/>
      <c r="H669" s="150"/>
      <c r="I669" s="133"/>
      <c r="J669" s="150"/>
      <c r="K669" s="150"/>
      <c r="L669" s="165"/>
      <c r="M669" s="81"/>
      <c r="N669" s="150"/>
      <c r="O669" s="81"/>
      <c r="P669" s="165"/>
      <c r="Q669" s="81"/>
      <c r="R669" s="150"/>
      <c r="S669" s="83"/>
      <c r="T669" s="165"/>
      <c r="U669" s="81"/>
      <c r="V669" s="150"/>
      <c r="W669" s="82"/>
      <c r="X669" s="194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  <c r="BG669" s="78"/>
      <c r="BH669" s="78"/>
      <c r="BI669" s="78"/>
      <c r="BJ669" s="78"/>
      <c r="BK669" s="78"/>
      <c r="BL669" s="78"/>
      <c r="BM669" s="78"/>
      <c r="BN669" s="78"/>
      <c r="BO669" s="78"/>
      <c r="BP669" s="78"/>
      <c r="BQ669" s="78"/>
      <c r="BR669" s="78"/>
      <c r="BS669" s="78"/>
      <c r="BT669" s="78"/>
      <c r="BU669" s="78"/>
      <c r="BV669" s="78"/>
      <c r="BW669" s="78"/>
    </row>
    <row r="670" spans="1:75" s="84" customFormat="1" ht="19">
      <c r="A670" s="78"/>
      <c r="B670" s="141"/>
      <c r="C670" s="80"/>
      <c r="D670" s="78"/>
      <c r="E670" s="78"/>
      <c r="F670" s="150"/>
      <c r="G670" s="157"/>
      <c r="H670" s="150"/>
      <c r="I670" s="133"/>
      <c r="J670" s="150"/>
      <c r="K670" s="150"/>
      <c r="L670" s="165"/>
      <c r="M670" s="81"/>
      <c r="N670" s="150"/>
      <c r="O670" s="81"/>
      <c r="P670" s="165"/>
      <c r="Q670" s="81"/>
      <c r="R670" s="150"/>
      <c r="S670" s="83"/>
      <c r="T670" s="165"/>
      <c r="U670" s="81"/>
      <c r="V670" s="150"/>
      <c r="W670" s="82"/>
      <c r="X670" s="194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  <c r="BG670" s="78"/>
      <c r="BH670" s="78"/>
      <c r="BI670" s="78"/>
      <c r="BJ670" s="78"/>
      <c r="BK670" s="78"/>
      <c r="BL670" s="78"/>
      <c r="BM670" s="78"/>
      <c r="BN670" s="78"/>
      <c r="BO670" s="78"/>
      <c r="BP670" s="78"/>
      <c r="BQ670" s="78"/>
      <c r="BR670" s="78"/>
      <c r="BS670" s="78"/>
      <c r="BT670" s="78"/>
      <c r="BU670" s="78"/>
      <c r="BV670" s="78"/>
      <c r="BW670" s="78"/>
    </row>
    <row r="671" spans="1:75" s="84" customFormat="1" ht="19">
      <c r="A671" s="78"/>
      <c r="B671" s="141"/>
      <c r="C671" s="80"/>
      <c r="D671" s="78"/>
      <c r="E671" s="78"/>
      <c r="F671" s="150"/>
      <c r="G671" s="157"/>
      <c r="H671" s="150"/>
      <c r="I671" s="133"/>
      <c r="J671" s="150"/>
      <c r="K671" s="150"/>
      <c r="L671" s="165"/>
      <c r="M671" s="81"/>
      <c r="N671" s="150"/>
      <c r="O671" s="81"/>
      <c r="P671" s="165"/>
      <c r="Q671" s="81"/>
      <c r="R671" s="150"/>
      <c r="S671" s="83"/>
      <c r="T671" s="165"/>
      <c r="U671" s="81"/>
      <c r="V671" s="150"/>
      <c r="W671" s="82"/>
      <c r="X671" s="194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  <c r="BG671" s="78"/>
      <c r="BH671" s="78"/>
      <c r="BI671" s="78"/>
      <c r="BJ671" s="78"/>
      <c r="BK671" s="78"/>
      <c r="BL671" s="78"/>
      <c r="BM671" s="78"/>
      <c r="BN671" s="78"/>
      <c r="BO671" s="78"/>
      <c r="BP671" s="78"/>
      <c r="BQ671" s="78"/>
      <c r="BR671" s="78"/>
      <c r="BS671" s="78"/>
      <c r="BT671" s="78"/>
      <c r="BU671" s="78"/>
      <c r="BV671" s="78"/>
      <c r="BW671" s="78"/>
    </row>
    <row r="672" spans="1:75" s="84" customFormat="1" ht="19">
      <c r="A672" s="78"/>
      <c r="B672" s="141"/>
      <c r="C672" s="80"/>
      <c r="D672" s="78"/>
      <c r="E672" s="78"/>
      <c r="F672" s="150"/>
      <c r="G672" s="157"/>
      <c r="H672" s="150"/>
      <c r="I672" s="133"/>
      <c r="J672" s="150"/>
      <c r="K672" s="150"/>
      <c r="L672" s="165"/>
      <c r="M672" s="81"/>
      <c r="N672" s="150"/>
      <c r="O672" s="81"/>
      <c r="P672" s="165"/>
      <c r="Q672" s="81"/>
      <c r="R672" s="150"/>
      <c r="S672" s="83"/>
      <c r="T672" s="165"/>
      <c r="U672" s="81"/>
      <c r="V672" s="150"/>
      <c r="W672" s="82"/>
      <c r="X672" s="194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  <c r="BW672" s="78"/>
    </row>
    <row r="673" spans="1:75" s="84" customFormat="1" ht="19">
      <c r="A673" s="78"/>
      <c r="B673" s="141"/>
      <c r="C673" s="80"/>
      <c r="D673" s="78"/>
      <c r="E673" s="78"/>
      <c r="F673" s="150"/>
      <c r="G673" s="157"/>
      <c r="H673" s="150"/>
      <c r="I673" s="133"/>
      <c r="J673" s="150"/>
      <c r="K673" s="150"/>
      <c r="L673" s="165"/>
      <c r="M673" s="81"/>
      <c r="N673" s="150"/>
      <c r="O673" s="81"/>
      <c r="P673" s="165"/>
      <c r="Q673" s="81"/>
      <c r="R673" s="150"/>
      <c r="S673" s="83"/>
      <c r="T673" s="165"/>
      <c r="U673" s="81"/>
      <c r="V673" s="150"/>
      <c r="W673" s="82"/>
      <c r="X673" s="194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  <c r="BL673" s="78"/>
      <c r="BM673" s="78"/>
      <c r="BN673" s="78"/>
      <c r="BO673" s="78"/>
      <c r="BP673" s="78"/>
      <c r="BQ673" s="78"/>
      <c r="BR673" s="78"/>
      <c r="BS673" s="78"/>
      <c r="BT673" s="78"/>
      <c r="BU673" s="78"/>
      <c r="BV673" s="78"/>
      <c r="BW673" s="78"/>
    </row>
    <row r="674" spans="1:75" s="84" customFormat="1" ht="19">
      <c r="A674" s="78"/>
      <c r="B674" s="141"/>
      <c r="C674" s="80"/>
      <c r="D674" s="78"/>
      <c r="E674" s="78"/>
      <c r="F674" s="150"/>
      <c r="G674" s="157"/>
      <c r="H674" s="150"/>
      <c r="I674" s="133"/>
      <c r="J674" s="150"/>
      <c r="K674" s="150"/>
      <c r="L674" s="165"/>
      <c r="M674" s="81"/>
      <c r="N674" s="150"/>
      <c r="O674" s="81"/>
      <c r="P674" s="165"/>
      <c r="Q674" s="81"/>
      <c r="R674" s="150"/>
      <c r="S674" s="83"/>
      <c r="T674" s="165"/>
      <c r="U674" s="81"/>
      <c r="V674" s="150"/>
      <c r="W674" s="82"/>
      <c r="X674" s="194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  <c r="BG674" s="78"/>
      <c r="BH674" s="78"/>
      <c r="BI674" s="78"/>
      <c r="BJ674" s="78"/>
      <c r="BK674" s="78"/>
      <c r="BL674" s="78"/>
      <c r="BM674" s="78"/>
      <c r="BN674" s="78"/>
      <c r="BO674" s="78"/>
      <c r="BP674" s="78"/>
      <c r="BQ674" s="78"/>
      <c r="BR674" s="78"/>
      <c r="BS674" s="78"/>
      <c r="BT674" s="78"/>
      <c r="BU674" s="78"/>
      <c r="BV674" s="78"/>
      <c r="BW674" s="78"/>
    </row>
    <row r="675" spans="1:75" s="84" customFormat="1" ht="19">
      <c r="A675" s="78"/>
      <c r="B675" s="141"/>
      <c r="C675" s="80"/>
      <c r="D675" s="78"/>
      <c r="E675" s="78"/>
      <c r="F675" s="150"/>
      <c r="G675" s="157"/>
      <c r="H675" s="150"/>
      <c r="I675" s="133"/>
      <c r="J675" s="150"/>
      <c r="K675" s="150"/>
      <c r="L675" s="165"/>
      <c r="M675" s="81"/>
      <c r="N675" s="150"/>
      <c r="O675" s="81"/>
      <c r="P675" s="165"/>
      <c r="Q675" s="81"/>
      <c r="R675" s="150"/>
      <c r="S675" s="83"/>
      <c r="T675" s="165"/>
      <c r="U675" s="81"/>
      <c r="V675" s="150"/>
      <c r="W675" s="82"/>
      <c r="X675" s="194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  <c r="BG675" s="78"/>
      <c r="BH675" s="78"/>
      <c r="BI675" s="78"/>
      <c r="BJ675" s="78"/>
      <c r="BK675" s="78"/>
      <c r="BL675" s="78"/>
      <c r="BM675" s="78"/>
      <c r="BN675" s="78"/>
      <c r="BO675" s="78"/>
      <c r="BP675" s="78"/>
      <c r="BQ675" s="78"/>
      <c r="BR675" s="78"/>
      <c r="BS675" s="78"/>
      <c r="BT675" s="78"/>
      <c r="BU675" s="78"/>
      <c r="BV675" s="78"/>
      <c r="BW675" s="78"/>
    </row>
    <row r="676" spans="1:75" s="84" customFormat="1" ht="19">
      <c r="A676" s="78"/>
      <c r="B676" s="141"/>
      <c r="C676" s="80"/>
      <c r="D676" s="78"/>
      <c r="E676" s="78"/>
      <c r="F676" s="150"/>
      <c r="G676" s="157"/>
      <c r="H676" s="150"/>
      <c r="I676" s="133"/>
      <c r="J676" s="150"/>
      <c r="K676" s="150"/>
      <c r="L676" s="165"/>
      <c r="M676" s="81"/>
      <c r="N676" s="150"/>
      <c r="O676" s="81"/>
      <c r="P676" s="165"/>
      <c r="Q676" s="81"/>
      <c r="R676" s="150"/>
      <c r="S676" s="83"/>
      <c r="T676" s="165"/>
      <c r="U676" s="81"/>
      <c r="V676" s="150"/>
      <c r="W676" s="82"/>
      <c r="X676" s="194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  <c r="BG676" s="78"/>
      <c r="BH676" s="78"/>
      <c r="BI676" s="78"/>
      <c r="BJ676" s="78"/>
      <c r="BK676" s="78"/>
      <c r="BL676" s="78"/>
      <c r="BM676" s="78"/>
      <c r="BN676" s="78"/>
      <c r="BO676" s="78"/>
      <c r="BP676" s="78"/>
      <c r="BQ676" s="78"/>
      <c r="BR676" s="78"/>
      <c r="BS676" s="78"/>
      <c r="BT676" s="78"/>
      <c r="BU676" s="78"/>
      <c r="BV676" s="78"/>
      <c r="BW676" s="78"/>
    </row>
    <row r="677" spans="1:75" s="84" customFormat="1" ht="19">
      <c r="A677" s="78"/>
      <c r="B677" s="141"/>
      <c r="C677" s="80"/>
      <c r="D677" s="78"/>
      <c r="E677" s="78"/>
      <c r="F677" s="150"/>
      <c r="G677" s="157"/>
      <c r="H677" s="150"/>
      <c r="I677" s="133"/>
      <c r="J677" s="150"/>
      <c r="K677" s="150"/>
      <c r="L677" s="165"/>
      <c r="M677" s="81"/>
      <c r="N677" s="150"/>
      <c r="O677" s="81"/>
      <c r="P677" s="165"/>
      <c r="Q677" s="81"/>
      <c r="R677" s="150"/>
      <c r="S677" s="83"/>
      <c r="T677" s="165"/>
      <c r="U677" s="81"/>
      <c r="V677" s="150"/>
      <c r="W677" s="82"/>
      <c r="X677" s="194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  <c r="BG677" s="78"/>
      <c r="BH677" s="78"/>
      <c r="BI677" s="78"/>
      <c r="BJ677" s="78"/>
      <c r="BK677" s="78"/>
      <c r="BL677" s="78"/>
      <c r="BM677" s="78"/>
      <c r="BN677" s="78"/>
      <c r="BO677" s="78"/>
      <c r="BP677" s="78"/>
      <c r="BQ677" s="78"/>
      <c r="BR677" s="78"/>
      <c r="BS677" s="78"/>
      <c r="BT677" s="78"/>
      <c r="BU677" s="78"/>
      <c r="BV677" s="78"/>
      <c r="BW677" s="78"/>
    </row>
    <row r="678" spans="1:75" s="84" customFormat="1" ht="19">
      <c r="A678" s="78"/>
      <c r="B678" s="141"/>
      <c r="C678" s="80"/>
      <c r="D678" s="78"/>
      <c r="E678" s="78"/>
      <c r="F678" s="150"/>
      <c r="G678" s="157"/>
      <c r="H678" s="150"/>
      <c r="I678" s="133"/>
      <c r="J678" s="150"/>
      <c r="K678" s="150"/>
      <c r="L678" s="165"/>
      <c r="M678" s="81"/>
      <c r="N678" s="150"/>
      <c r="O678" s="81"/>
      <c r="P678" s="165"/>
      <c r="Q678" s="81"/>
      <c r="R678" s="150"/>
      <c r="S678" s="83"/>
      <c r="T678" s="165"/>
      <c r="U678" s="81"/>
      <c r="V678" s="150"/>
      <c r="W678" s="82"/>
      <c r="X678" s="194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  <c r="BW678" s="78"/>
    </row>
    <row r="679" spans="1:75" s="84" customFormat="1" ht="19">
      <c r="A679" s="78"/>
      <c r="B679" s="141"/>
      <c r="C679" s="80"/>
      <c r="D679" s="78"/>
      <c r="E679" s="78"/>
      <c r="F679" s="150"/>
      <c r="G679" s="157"/>
      <c r="H679" s="150"/>
      <c r="I679" s="133"/>
      <c r="J679" s="150"/>
      <c r="K679" s="150"/>
      <c r="L679" s="165"/>
      <c r="M679" s="81"/>
      <c r="N679" s="150"/>
      <c r="O679" s="81"/>
      <c r="P679" s="165"/>
      <c r="Q679" s="81"/>
      <c r="R679" s="150"/>
      <c r="S679" s="83"/>
      <c r="T679" s="165"/>
      <c r="U679" s="81"/>
      <c r="V679" s="150"/>
      <c r="W679" s="82"/>
      <c r="X679" s="194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  <c r="BW679" s="78"/>
    </row>
    <row r="680" spans="1:75" s="84" customFormat="1" ht="19">
      <c r="A680" s="78"/>
      <c r="B680" s="141"/>
      <c r="C680" s="80"/>
      <c r="D680" s="78"/>
      <c r="E680" s="78"/>
      <c r="F680" s="150"/>
      <c r="G680" s="157"/>
      <c r="H680" s="150"/>
      <c r="I680" s="133"/>
      <c r="J680" s="150"/>
      <c r="K680" s="150"/>
      <c r="L680" s="165"/>
      <c r="M680" s="81"/>
      <c r="N680" s="150"/>
      <c r="O680" s="81"/>
      <c r="P680" s="165"/>
      <c r="Q680" s="81"/>
      <c r="R680" s="150"/>
      <c r="S680" s="83"/>
      <c r="T680" s="165"/>
      <c r="U680" s="81"/>
      <c r="V680" s="150"/>
      <c r="W680" s="82"/>
      <c r="X680" s="194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  <c r="BW680" s="78"/>
    </row>
    <row r="681" spans="1:75" s="84" customFormat="1" ht="19">
      <c r="A681" s="78"/>
      <c r="B681" s="141"/>
      <c r="C681" s="80"/>
      <c r="D681" s="78"/>
      <c r="E681" s="78"/>
      <c r="F681" s="150"/>
      <c r="G681" s="157"/>
      <c r="H681" s="150"/>
      <c r="I681" s="133"/>
      <c r="J681" s="150"/>
      <c r="K681" s="150"/>
      <c r="L681" s="165"/>
      <c r="M681" s="81"/>
      <c r="N681" s="150"/>
      <c r="O681" s="81"/>
      <c r="P681" s="165"/>
      <c r="Q681" s="81"/>
      <c r="R681" s="150"/>
      <c r="S681" s="83"/>
      <c r="T681" s="165"/>
      <c r="U681" s="81"/>
      <c r="V681" s="150"/>
      <c r="W681" s="82"/>
      <c r="X681" s="194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  <c r="BW681" s="78"/>
    </row>
    <row r="682" spans="1:75" s="84" customFormat="1" ht="19">
      <c r="A682" s="78"/>
      <c r="B682" s="141"/>
      <c r="C682" s="80"/>
      <c r="D682" s="78"/>
      <c r="E682" s="78"/>
      <c r="F682" s="150"/>
      <c r="G682" s="157"/>
      <c r="H682" s="150"/>
      <c r="I682" s="133"/>
      <c r="J682" s="150"/>
      <c r="K682" s="150"/>
      <c r="L682" s="165"/>
      <c r="M682" s="81"/>
      <c r="N682" s="150"/>
      <c r="O682" s="81"/>
      <c r="P682" s="165"/>
      <c r="Q682" s="81"/>
      <c r="R682" s="150"/>
      <c r="S682" s="83"/>
      <c r="T682" s="165"/>
      <c r="U682" s="81"/>
      <c r="V682" s="150"/>
      <c r="W682" s="82"/>
      <c r="X682" s="194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  <c r="BT682" s="78"/>
      <c r="BU682" s="78"/>
      <c r="BV682" s="78"/>
      <c r="BW682" s="78"/>
    </row>
    <row r="683" spans="1:75" s="84" customFormat="1" ht="19">
      <c r="A683" s="78"/>
      <c r="B683" s="141"/>
      <c r="C683" s="80"/>
      <c r="D683" s="78"/>
      <c r="E683" s="78"/>
      <c r="F683" s="150"/>
      <c r="G683" s="157"/>
      <c r="H683" s="150"/>
      <c r="I683" s="133"/>
      <c r="J683" s="150"/>
      <c r="K683" s="150"/>
      <c r="L683" s="165"/>
      <c r="M683" s="81"/>
      <c r="N683" s="150"/>
      <c r="O683" s="81"/>
      <c r="P683" s="165"/>
      <c r="Q683" s="81"/>
      <c r="R683" s="150"/>
      <c r="S683" s="83"/>
      <c r="T683" s="165"/>
      <c r="U683" s="81"/>
      <c r="V683" s="150"/>
      <c r="W683" s="82"/>
      <c r="X683" s="194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</row>
    <row r="684" spans="1:75" s="84" customFormat="1" ht="19">
      <c r="A684" s="78"/>
      <c r="B684" s="141"/>
      <c r="C684" s="80"/>
      <c r="D684" s="78"/>
      <c r="E684" s="78"/>
      <c r="F684" s="150"/>
      <c r="G684" s="157"/>
      <c r="H684" s="150"/>
      <c r="I684" s="133"/>
      <c r="J684" s="150"/>
      <c r="K684" s="150"/>
      <c r="L684" s="165"/>
      <c r="M684" s="81"/>
      <c r="N684" s="150"/>
      <c r="O684" s="81"/>
      <c r="P684" s="165"/>
      <c r="Q684" s="81"/>
      <c r="R684" s="150"/>
      <c r="S684" s="83"/>
      <c r="T684" s="165"/>
      <c r="U684" s="81"/>
      <c r="V684" s="150"/>
      <c r="W684" s="82"/>
      <c r="X684" s="194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  <c r="BT684" s="78"/>
      <c r="BU684" s="78"/>
      <c r="BV684" s="78"/>
      <c r="BW684" s="78"/>
    </row>
    <row r="685" spans="1:75" s="84" customFormat="1" ht="19">
      <c r="A685" s="78"/>
      <c r="B685" s="141"/>
      <c r="C685" s="80"/>
      <c r="D685" s="78"/>
      <c r="E685" s="78"/>
      <c r="F685" s="150"/>
      <c r="G685" s="157"/>
      <c r="H685" s="150"/>
      <c r="I685" s="133"/>
      <c r="J685" s="150"/>
      <c r="K685" s="150"/>
      <c r="L685" s="165"/>
      <c r="M685" s="81"/>
      <c r="N685" s="150"/>
      <c r="O685" s="81"/>
      <c r="P685" s="165"/>
      <c r="Q685" s="81"/>
      <c r="R685" s="150"/>
      <c r="S685" s="83"/>
      <c r="T685" s="165"/>
      <c r="U685" s="81"/>
      <c r="V685" s="150"/>
      <c r="W685" s="82"/>
      <c r="X685" s="194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  <c r="BT685" s="78"/>
      <c r="BU685" s="78"/>
      <c r="BV685" s="78"/>
      <c r="BW685" s="78"/>
    </row>
    <row r="686" spans="1:75" s="84" customFormat="1" ht="19">
      <c r="A686" s="78"/>
      <c r="B686" s="141"/>
      <c r="C686" s="80"/>
      <c r="D686" s="78"/>
      <c r="E686" s="78"/>
      <c r="F686" s="150"/>
      <c r="G686" s="157"/>
      <c r="H686" s="150"/>
      <c r="I686" s="133"/>
      <c r="J686" s="150"/>
      <c r="K686" s="150"/>
      <c r="L686" s="165"/>
      <c r="M686" s="81"/>
      <c r="N686" s="150"/>
      <c r="O686" s="81"/>
      <c r="P686" s="165"/>
      <c r="Q686" s="81"/>
      <c r="R686" s="150"/>
      <c r="S686" s="83"/>
      <c r="T686" s="165"/>
      <c r="U686" s="81"/>
      <c r="V686" s="150"/>
      <c r="W686" s="82"/>
      <c r="X686" s="194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  <c r="BT686" s="78"/>
      <c r="BU686" s="78"/>
      <c r="BV686" s="78"/>
      <c r="BW686" s="78"/>
    </row>
    <row r="687" spans="1:75" s="84" customFormat="1" ht="19">
      <c r="A687" s="78"/>
      <c r="B687" s="141"/>
      <c r="C687" s="80"/>
      <c r="D687" s="78"/>
      <c r="E687" s="78"/>
      <c r="F687" s="150"/>
      <c r="G687" s="157"/>
      <c r="H687" s="150"/>
      <c r="I687" s="133"/>
      <c r="J687" s="150"/>
      <c r="K687" s="150"/>
      <c r="L687" s="165"/>
      <c r="M687" s="81"/>
      <c r="N687" s="150"/>
      <c r="O687" s="81"/>
      <c r="P687" s="165"/>
      <c r="Q687" s="81"/>
      <c r="R687" s="150"/>
      <c r="S687" s="83"/>
      <c r="T687" s="165"/>
      <c r="U687" s="81"/>
      <c r="V687" s="150"/>
      <c r="W687" s="82"/>
      <c r="X687" s="194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  <c r="BT687" s="78"/>
      <c r="BU687" s="78"/>
      <c r="BV687" s="78"/>
      <c r="BW687" s="78"/>
    </row>
    <row r="688" spans="1:75" s="84" customFormat="1" ht="19">
      <c r="A688" s="78"/>
      <c r="B688" s="141"/>
      <c r="C688" s="80"/>
      <c r="D688" s="78"/>
      <c r="E688" s="78"/>
      <c r="F688" s="150"/>
      <c r="G688" s="157"/>
      <c r="H688" s="150"/>
      <c r="I688" s="133"/>
      <c r="J688" s="150"/>
      <c r="K688" s="150"/>
      <c r="L688" s="165"/>
      <c r="M688" s="81"/>
      <c r="N688" s="150"/>
      <c r="O688" s="81"/>
      <c r="P688" s="165"/>
      <c r="Q688" s="81"/>
      <c r="R688" s="150"/>
      <c r="S688" s="83"/>
      <c r="T688" s="165"/>
      <c r="U688" s="81"/>
      <c r="V688" s="150"/>
      <c r="W688" s="82"/>
      <c r="X688" s="194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  <c r="BT688" s="78"/>
      <c r="BU688" s="78"/>
      <c r="BV688" s="78"/>
      <c r="BW688" s="78"/>
    </row>
    <row r="689" spans="1:75" s="84" customFormat="1" ht="19">
      <c r="A689" s="78"/>
      <c r="B689" s="141"/>
      <c r="C689" s="80"/>
      <c r="D689" s="78"/>
      <c r="E689" s="78"/>
      <c r="F689" s="150"/>
      <c r="G689" s="157"/>
      <c r="H689" s="150"/>
      <c r="I689" s="133"/>
      <c r="J689" s="150"/>
      <c r="K689" s="150"/>
      <c r="L689" s="165"/>
      <c r="M689" s="81"/>
      <c r="N689" s="150"/>
      <c r="O689" s="81"/>
      <c r="P689" s="165"/>
      <c r="Q689" s="81"/>
      <c r="R689" s="150"/>
      <c r="S689" s="83"/>
      <c r="T689" s="165"/>
      <c r="U689" s="81"/>
      <c r="V689" s="150"/>
      <c r="W689" s="82"/>
      <c r="X689" s="194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  <c r="BW689" s="78"/>
    </row>
    <row r="690" spans="1:75" s="84" customFormat="1" ht="19">
      <c r="A690" s="78"/>
      <c r="B690" s="141"/>
      <c r="C690" s="80"/>
      <c r="D690" s="78"/>
      <c r="E690" s="78"/>
      <c r="F690" s="150"/>
      <c r="G690" s="157"/>
      <c r="H690" s="150"/>
      <c r="I690" s="133"/>
      <c r="J690" s="150"/>
      <c r="K690" s="150"/>
      <c r="L690" s="165"/>
      <c r="M690" s="81"/>
      <c r="N690" s="150"/>
      <c r="O690" s="81"/>
      <c r="P690" s="165"/>
      <c r="Q690" s="81"/>
      <c r="R690" s="150"/>
      <c r="S690" s="83"/>
      <c r="T690" s="165"/>
      <c r="U690" s="81"/>
      <c r="V690" s="150"/>
      <c r="W690" s="82"/>
      <c r="X690" s="194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  <c r="BW690" s="78"/>
    </row>
    <row r="691" spans="1:75" s="84" customFormat="1" ht="19">
      <c r="A691" s="78"/>
      <c r="B691" s="141"/>
      <c r="C691" s="80"/>
      <c r="D691" s="78"/>
      <c r="E691" s="78"/>
      <c r="F691" s="150"/>
      <c r="G691" s="157"/>
      <c r="H691" s="150"/>
      <c r="I691" s="133"/>
      <c r="J691" s="150"/>
      <c r="K691" s="150"/>
      <c r="L691" s="165"/>
      <c r="M691" s="81"/>
      <c r="N691" s="150"/>
      <c r="O691" s="81"/>
      <c r="P691" s="165"/>
      <c r="Q691" s="81"/>
      <c r="R691" s="150"/>
      <c r="S691" s="83"/>
      <c r="T691" s="165"/>
      <c r="U691" s="81"/>
      <c r="V691" s="150"/>
      <c r="W691" s="82"/>
      <c r="X691" s="194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  <c r="BW691" s="78"/>
    </row>
    <row r="692" spans="1:75" s="84" customFormat="1" ht="19">
      <c r="A692" s="78"/>
      <c r="B692" s="141"/>
      <c r="C692" s="80"/>
      <c r="D692" s="78"/>
      <c r="E692" s="78"/>
      <c r="F692" s="150"/>
      <c r="G692" s="157"/>
      <c r="H692" s="150"/>
      <c r="I692" s="133"/>
      <c r="J692" s="150"/>
      <c r="K692" s="150"/>
      <c r="L692" s="165"/>
      <c r="M692" s="81"/>
      <c r="N692" s="150"/>
      <c r="O692" s="81"/>
      <c r="P692" s="165"/>
      <c r="Q692" s="81"/>
      <c r="R692" s="150"/>
      <c r="S692" s="83"/>
      <c r="T692" s="165"/>
      <c r="U692" s="81"/>
      <c r="V692" s="150"/>
      <c r="W692" s="82"/>
      <c r="X692" s="194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</row>
    <row r="693" spans="1:75" s="84" customFormat="1" ht="19">
      <c r="A693" s="78"/>
      <c r="B693" s="141"/>
      <c r="C693" s="80"/>
      <c r="D693" s="78"/>
      <c r="E693" s="78"/>
      <c r="F693" s="150"/>
      <c r="G693" s="157"/>
      <c r="H693" s="150"/>
      <c r="I693" s="133"/>
      <c r="J693" s="150"/>
      <c r="K693" s="150"/>
      <c r="L693" s="165"/>
      <c r="M693" s="81"/>
      <c r="N693" s="150"/>
      <c r="O693" s="81"/>
      <c r="P693" s="165"/>
      <c r="Q693" s="81"/>
      <c r="R693" s="150"/>
      <c r="S693" s="83"/>
      <c r="T693" s="165"/>
      <c r="U693" s="81"/>
      <c r="V693" s="150"/>
      <c r="W693" s="82"/>
      <c r="X693" s="194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  <c r="BW693" s="78"/>
    </row>
    <row r="694" spans="1:75" s="84" customFormat="1" ht="19">
      <c r="A694" s="78"/>
      <c r="B694" s="141"/>
      <c r="C694" s="80"/>
      <c r="D694" s="78"/>
      <c r="E694" s="78"/>
      <c r="F694" s="150"/>
      <c r="G694" s="157"/>
      <c r="H694" s="150"/>
      <c r="I694" s="133"/>
      <c r="J694" s="150"/>
      <c r="K694" s="150"/>
      <c r="L694" s="165"/>
      <c r="M694" s="81"/>
      <c r="N694" s="150"/>
      <c r="O694" s="81"/>
      <c r="P694" s="165"/>
      <c r="Q694" s="81"/>
      <c r="R694" s="150"/>
      <c r="S694" s="83"/>
      <c r="T694" s="165"/>
      <c r="U694" s="81"/>
      <c r="V694" s="150"/>
      <c r="W694" s="82"/>
      <c r="X694" s="194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</row>
    <row r="695" spans="1:75" s="84" customFormat="1" ht="19">
      <c r="A695" s="78"/>
      <c r="B695" s="141"/>
      <c r="C695" s="80"/>
      <c r="D695" s="78"/>
      <c r="E695" s="78"/>
      <c r="F695" s="150"/>
      <c r="G695" s="157"/>
      <c r="H695" s="150"/>
      <c r="I695" s="133"/>
      <c r="J695" s="150"/>
      <c r="K695" s="150"/>
      <c r="L695" s="165"/>
      <c r="M695" s="81"/>
      <c r="N695" s="150"/>
      <c r="O695" s="81"/>
      <c r="P695" s="165"/>
      <c r="Q695" s="81"/>
      <c r="R695" s="150"/>
      <c r="S695" s="83"/>
      <c r="T695" s="165"/>
      <c r="U695" s="81"/>
      <c r="V695" s="150"/>
      <c r="W695" s="82"/>
      <c r="X695" s="194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  <c r="BG695" s="78"/>
      <c r="BH695" s="78"/>
      <c r="BI695" s="78"/>
      <c r="BJ695" s="78"/>
      <c r="BK695" s="78"/>
      <c r="BL695" s="78"/>
      <c r="BM695" s="78"/>
      <c r="BN695" s="78"/>
      <c r="BO695" s="78"/>
      <c r="BP695" s="78"/>
      <c r="BQ695" s="78"/>
      <c r="BR695" s="78"/>
      <c r="BS695" s="78"/>
      <c r="BT695" s="78"/>
      <c r="BU695" s="78"/>
      <c r="BV695" s="78"/>
      <c r="BW695" s="78"/>
    </row>
    <row r="696" spans="1:75" s="84" customFormat="1" ht="19">
      <c r="A696" s="78"/>
      <c r="B696" s="141"/>
      <c r="C696" s="80"/>
      <c r="D696" s="78"/>
      <c r="E696" s="78"/>
      <c r="F696" s="150"/>
      <c r="G696" s="157"/>
      <c r="H696" s="150"/>
      <c r="I696" s="133"/>
      <c r="J696" s="150"/>
      <c r="K696" s="150"/>
      <c r="L696" s="165"/>
      <c r="M696" s="81"/>
      <c r="N696" s="150"/>
      <c r="O696" s="81"/>
      <c r="P696" s="165"/>
      <c r="Q696" s="81"/>
      <c r="R696" s="150"/>
      <c r="S696" s="83"/>
      <c r="T696" s="165"/>
      <c r="U696" s="81"/>
      <c r="V696" s="150"/>
      <c r="W696" s="82"/>
      <c r="X696" s="194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  <c r="BL696" s="78"/>
      <c r="BM696" s="78"/>
      <c r="BN696" s="78"/>
      <c r="BO696" s="78"/>
      <c r="BP696" s="78"/>
      <c r="BQ696" s="78"/>
      <c r="BR696" s="78"/>
      <c r="BS696" s="78"/>
      <c r="BT696" s="78"/>
      <c r="BU696" s="78"/>
      <c r="BV696" s="78"/>
      <c r="BW696" s="78"/>
    </row>
    <row r="697" spans="1:75" s="84" customFormat="1" ht="19">
      <c r="A697" s="78"/>
      <c r="B697" s="141"/>
      <c r="C697" s="80"/>
      <c r="D697" s="78"/>
      <c r="E697" s="78"/>
      <c r="F697" s="150"/>
      <c r="G697" s="157"/>
      <c r="H697" s="150"/>
      <c r="I697" s="133"/>
      <c r="J697" s="150"/>
      <c r="K697" s="150"/>
      <c r="L697" s="165"/>
      <c r="M697" s="81"/>
      <c r="N697" s="150"/>
      <c r="O697" s="81"/>
      <c r="P697" s="165"/>
      <c r="Q697" s="81"/>
      <c r="R697" s="150"/>
      <c r="S697" s="83"/>
      <c r="T697" s="165"/>
      <c r="U697" s="81"/>
      <c r="V697" s="150"/>
      <c r="W697" s="82"/>
      <c r="X697" s="194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  <c r="BL697" s="78"/>
      <c r="BM697" s="78"/>
      <c r="BN697" s="78"/>
      <c r="BO697" s="78"/>
      <c r="BP697" s="78"/>
      <c r="BQ697" s="78"/>
      <c r="BR697" s="78"/>
      <c r="BS697" s="78"/>
      <c r="BT697" s="78"/>
      <c r="BU697" s="78"/>
      <c r="BV697" s="78"/>
      <c r="BW697" s="78"/>
    </row>
    <row r="698" spans="1:75" s="84" customFormat="1" ht="19">
      <c r="A698" s="78"/>
      <c r="B698" s="141"/>
      <c r="C698" s="80"/>
      <c r="D698" s="78"/>
      <c r="E698" s="78"/>
      <c r="F698" s="150"/>
      <c r="G698" s="157"/>
      <c r="H698" s="150"/>
      <c r="I698" s="133"/>
      <c r="J698" s="150"/>
      <c r="K698" s="150"/>
      <c r="L698" s="165"/>
      <c r="M698" s="81"/>
      <c r="N698" s="150"/>
      <c r="O698" s="81"/>
      <c r="P698" s="165"/>
      <c r="Q698" s="81"/>
      <c r="R698" s="150"/>
      <c r="S698" s="83"/>
      <c r="T698" s="165"/>
      <c r="U698" s="81"/>
      <c r="V698" s="150"/>
      <c r="W698" s="82"/>
      <c r="X698" s="194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  <c r="BL698" s="78"/>
      <c r="BM698" s="78"/>
      <c r="BN698" s="78"/>
      <c r="BO698" s="78"/>
      <c r="BP698" s="78"/>
      <c r="BQ698" s="78"/>
      <c r="BR698" s="78"/>
      <c r="BS698" s="78"/>
      <c r="BT698" s="78"/>
      <c r="BU698" s="78"/>
      <c r="BV698" s="78"/>
      <c r="BW698" s="78"/>
    </row>
    <row r="699" spans="1:75" s="84" customFormat="1" ht="19">
      <c r="A699" s="78"/>
      <c r="B699" s="141"/>
      <c r="C699" s="80"/>
      <c r="D699" s="78"/>
      <c r="E699" s="78"/>
      <c r="F699" s="150"/>
      <c r="G699" s="157"/>
      <c r="H699" s="150"/>
      <c r="I699" s="133"/>
      <c r="J699" s="150"/>
      <c r="K699" s="150"/>
      <c r="L699" s="165"/>
      <c r="M699" s="81"/>
      <c r="N699" s="150"/>
      <c r="O699" s="81"/>
      <c r="P699" s="165"/>
      <c r="Q699" s="81"/>
      <c r="R699" s="150"/>
      <c r="S699" s="83"/>
      <c r="T699" s="165"/>
      <c r="U699" s="81"/>
      <c r="V699" s="150"/>
      <c r="W699" s="82"/>
      <c r="X699" s="194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  <c r="BL699" s="78"/>
      <c r="BM699" s="78"/>
      <c r="BN699" s="78"/>
      <c r="BO699" s="78"/>
      <c r="BP699" s="78"/>
      <c r="BQ699" s="78"/>
      <c r="BR699" s="78"/>
      <c r="BS699" s="78"/>
      <c r="BT699" s="78"/>
      <c r="BU699" s="78"/>
      <c r="BV699" s="78"/>
      <c r="BW699" s="78"/>
    </row>
    <row r="700" spans="1:75" s="84" customFormat="1" ht="19">
      <c r="A700" s="78"/>
      <c r="B700" s="141"/>
      <c r="C700" s="80"/>
      <c r="D700" s="78"/>
      <c r="E700" s="78"/>
      <c r="F700" s="150"/>
      <c r="G700" s="157"/>
      <c r="H700" s="150"/>
      <c r="I700" s="133"/>
      <c r="J700" s="150"/>
      <c r="K700" s="150"/>
      <c r="L700" s="165"/>
      <c r="M700" s="81"/>
      <c r="N700" s="150"/>
      <c r="O700" s="81"/>
      <c r="P700" s="165"/>
      <c r="Q700" s="81"/>
      <c r="R700" s="150"/>
      <c r="S700" s="83"/>
      <c r="T700" s="165"/>
      <c r="U700" s="81"/>
      <c r="V700" s="150"/>
      <c r="W700" s="82"/>
      <c r="X700" s="194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  <c r="BL700" s="78"/>
      <c r="BM700" s="78"/>
      <c r="BN700" s="78"/>
      <c r="BO700" s="78"/>
      <c r="BP700" s="78"/>
      <c r="BQ700" s="78"/>
      <c r="BR700" s="78"/>
      <c r="BS700" s="78"/>
      <c r="BT700" s="78"/>
      <c r="BU700" s="78"/>
      <c r="BV700" s="78"/>
      <c r="BW700" s="78"/>
    </row>
    <row r="701" spans="1:75" s="84" customFormat="1" ht="19">
      <c r="A701" s="78"/>
      <c r="B701" s="141"/>
      <c r="C701" s="80"/>
      <c r="D701" s="78"/>
      <c r="E701" s="78"/>
      <c r="F701" s="150"/>
      <c r="G701" s="157"/>
      <c r="H701" s="150"/>
      <c r="I701" s="133"/>
      <c r="J701" s="150"/>
      <c r="K701" s="150"/>
      <c r="L701" s="165"/>
      <c r="M701" s="81"/>
      <c r="N701" s="150"/>
      <c r="O701" s="81"/>
      <c r="P701" s="165"/>
      <c r="Q701" s="81"/>
      <c r="R701" s="150"/>
      <c r="S701" s="83"/>
      <c r="T701" s="165"/>
      <c r="U701" s="81"/>
      <c r="V701" s="150"/>
      <c r="W701" s="82"/>
      <c r="X701" s="194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  <c r="BL701" s="78"/>
      <c r="BM701" s="78"/>
      <c r="BN701" s="78"/>
      <c r="BO701" s="78"/>
      <c r="BP701" s="78"/>
      <c r="BQ701" s="78"/>
      <c r="BR701" s="78"/>
      <c r="BS701" s="78"/>
      <c r="BT701" s="78"/>
      <c r="BU701" s="78"/>
      <c r="BV701" s="78"/>
      <c r="BW701" s="78"/>
    </row>
    <row r="702" spans="1:75" s="84" customFormat="1" ht="19">
      <c r="A702" s="78"/>
      <c r="B702" s="141"/>
      <c r="C702" s="80"/>
      <c r="D702" s="78"/>
      <c r="E702" s="78"/>
      <c r="F702" s="150"/>
      <c r="G702" s="157"/>
      <c r="H702" s="150"/>
      <c r="I702" s="133"/>
      <c r="J702" s="150"/>
      <c r="K702" s="150"/>
      <c r="L702" s="165"/>
      <c r="M702" s="81"/>
      <c r="N702" s="150"/>
      <c r="O702" s="81"/>
      <c r="P702" s="165"/>
      <c r="Q702" s="81"/>
      <c r="R702" s="150"/>
      <c r="S702" s="83"/>
      <c r="T702" s="165"/>
      <c r="U702" s="81"/>
      <c r="V702" s="150"/>
      <c r="W702" s="82"/>
      <c r="X702" s="194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  <c r="BG702" s="78"/>
      <c r="BH702" s="78"/>
      <c r="BI702" s="78"/>
      <c r="BJ702" s="78"/>
      <c r="BK702" s="78"/>
      <c r="BL702" s="78"/>
      <c r="BM702" s="78"/>
      <c r="BN702" s="78"/>
      <c r="BO702" s="78"/>
      <c r="BP702" s="78"/>
      <c r="BQ702" s="78"/>
      <c r="BR702" s="78"/>
      <c r="BS702" s="78"/>
      <c r="BT702" s="78"/>
      <c r="BU702" s="78"/>
      <c r="BV702" s="78"/>
      <c r="BW702" s="78"/>
    </row>
    <row r="703" spans="1:75" s="84" customFormat="1" ht="19">
      <c r="A703" s="78"/>
      <c r="B703" s="141"/>
      <c r="C703" s="80"/>
      <c r="D703" s="78"/>
      <c r="E703" s="78"/>
      <c r="F703" s="150"/>
      <c r="G703" s="157"/>
      <c r="H703" s="150"/>
      <c r="I703" s="133"/>
      <c r="J703" s="150"/>
      <c r="K703" s="150"/>
      <c r="L703" s="165"/>
      <c r="M703" s="81"/>
      <c r="N703" s="150"/>
      <c r="O703" s="81"/>
      <c r="P703" s="165"/>
      <c r="Q703" s="81"/>
      <c r="R703" s="150"/>
      <c r="S703" s="83"/>
      <c r="T703" s="165"/>
      <c r="U703" s="81"/>
      <c r="V703" s="150"/>
      <c r="W703" s="82"/>
      <c r="X703" s="194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  <c r="BG703" s="78"/>
      <c r="BH703" s="78"/>
      <c r="BI703" s="78"/>
      <c r="BJ703" s="78"/>
      <c r="BK703" s="78"/>
      <c r="BL703" s="78"/>
      <c r="BM703" s="78"/>
      <c r="BN703" s="78"/>
      <c r="BO703" s="78"/>
      <c r="BP703" s="78"/>
      <c r="BQ703" s="78"/>
      <c r="BR703" s="78"/>
      <c r="BS703" s="78"/>
      <c r="BT703" s="78"/>
      <c r="BU703" s="78"/>
      <c r="BV703" s="78"/>
      <c r="BW703" s="78"/>
    </row>
    <row r="704" spans="1:75" s="84" customFormat="1" ht="19">
      <c r="A704" s="78"/>
      <c r="B704" s="141"/>
      <c r="C704" s="80"/>
      <c r="D704" s="78"/>
      <c r="E704" s="78"/>
      <c r="F704" s="150"/>
      <c r="G704" s="157"/>
      <c r="H704" s="150"/>
      <c r="I704" s="133"/>
      <c r="J704" s="150"/>
      <c r="K704" s="150"/>
      <c r="L704" s="165"/>
      <c r="M704" s="81"/>
      <c r="N704" s="150"/>
      <c r="O704" s="81"/>
      <c r="P704" s="165"/>
      <c r="Q704" s="81"/>
      <c r="R704" s="150"/>
      <c r="S704" s="83"/>
      <c r="T704" s="165"/>
      <c r="U704" s="81"/>
      <c r="V704" s="150"/>
      <c r="W704" s="82"/>
      <c r="X704" s="194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  <c r="BG704" s="78"/>
      <c r="BH704" s="78"/>
      <c r="BI704" s="78"/>
      <c r="BJ704" s="78"/>
      <c r="BK704" s="78"/>
      <c r="BL704" s="78"/>
      <c r="BM704" s="78"/>
      <c r="BN704" s="78"/>
      <c r="BO704" s="78"/>
      <c r="BP704" s="78"/>
      <c r="BQ704" s="78"/>
      <c r="BR704" s="78"/>
      <c r="BS704" s="78"/>
      <c r="BT704" s="78"/>
      <c r="BU704" s="78"/>
      <c r="BV704" s="78"/>
      <c r="BW704" s="78"/>
    </row>
    <row r="705" spans="1:75" s="84" customFormat="1" ht="19">
      <c r="A705" s="78"/>
      <c r="B705" s="141"/>
      <c r="C705" s="80"/>
      <c r="D705" s="78"/>
      <c r="E705" s="78"/>
      <c r="F705" s="150"/>
      <c r="G705" s="157"/>
      <c r="H705" s="150"/>
      <c r="I705" s="133"/>
      <c r="J705" s="150"/>
      <c r="K705" s="150"/>
      <c r="L705" s="165"/>
      <c r="M705" s="81"/>
      <c r="N705" s="150"/>
      <c r="O705" s="81"/>
      <c r="P705" s="165"/>
      <c r="Q705" s="81"/>
      <c r="R705" s="150"/>
      <c r="S705" s="83"/>
      <c r="T705" s="165"/>
      <c r="U705" s="81"/>
      <c r="V705" s="150"/>
      <c r="W705" s="82"/>
      <c r="X705" s="194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  <c r="BG705" s="78"/>
      <c r="BH705" s="78"/>
      <c r="BI705" s="78"/>
      <c r="BJ705" s="78"/>
      <c r="BK705" s="78"/>
      <c r="BL705" s="78"/>
      <c r="BM705" s="78"/>
      <c r="BN705" s="78"/>
      <c r="BO705" s="78"/>
      <c r="BP705" s="78"/>
      <c r="BQ705" s="78"/>
      <c r="BR705" s="78"/>
      <c r="BS705" s="78"/>
      <c r="BT705" s="78"/>
      <c r="BU705" s="78"/>
      <c r="BV705" s="78"/>
      <c r="BW705" s="78"/>
    </row>
    <row r="706" spans="1:75" s="84" customFormat="1" ht="19">
      <c r="A706" s="78"/>
      <c r="B706" s="141"/>
      <c r="C706" s="80"/>
      <c r="D706" s="78"/>
      <c r="E706" s="78"/>
      <c r="F706" s="150"/>
      <c r="G706" s="157"/>
      <c r="H706" s="150"/>
      <c r="I706" s="133"/>
      <c r="J706" s="150"/>
      <c r="K706" s="150"/>
      <c r="L706" s="165"/>
      <c r="M706" s="81"/>
      <c r="N706" s="150"/>
      <c r="O706" s="81"/>
      <c r="P706" s="165"/>
      <c r="Q706" s="81"/>
      <c r="R706" s="150"/>
      <c r="S706" s="83"/>
      <c r="T706" s="165"/>
      <c r="U706" s="81"/>
      <c r="V706" s="150"/>
      <c r="W706" s="82"/>
      <c r="X706" s="194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  <c r="BG706" s="78"/>
      <c r="BH706" s="78"/>
      <c r="BI706" s="78"/>
      <c r="BJ706" s="78"/>
      <c r="BK706" s="78"/>
      <c r="BL706" s="78"/>
      <c r="BM706" s="78"/>
      <c r="BN706" s="78"/>
      <c r="BO706" s="78"/>
      <c r="BP706" s="78"/>
      <c r="BQ706" s="78"/>
      <c r="BR706" s="78"/>
      <c r="BS706" s="78"/>
      <c r="BT706" s="78"/>
      <c r="BU706" s="78"/>
      <c r="BV706" s="78"/>
      <c r="BW706" s="78"/>
    </row>
    <row r="707" spans="1:75" s="84" customFormat="1" ht="19">
      <c r="A707" s="78"/>
      <c r="B707" s="141"/>
      <c r="C707" s="80"/>
      <c r="D707" s="78"/>
      <c r="E707" s="78"/>
      <c r="F707" s="150"/>
      <c r="G707" s="157"/>
      <c r="H707" s="150"/>
      <c r="I707" s="133"/>
      <c r="J707" s="150"/>
      <c r="K707" s="150"/>
      <c r="L707" s="165"/>
      <c r="M707" s="81"/>
      <c r="N707" s="150"/>
      <c r="O707" s="81"/>
      <c r="P707" s="165"/>
      <c r="Q707" s="81"/>
      <c r="R707" s="150"/>
      <c r="S707" s="83"/>
      <c r="T707" s="165"/>
      <c r="U707" s="81"/>
      <c r="V707" s="150"/>
      <c r="W707" s="82"/>
      <c r="X707" s="194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  <c r="BG707" s="78"/>
      <c r="BH707" s="78"/>
      <c r="BI707" s="78"/>
      <c r="BJ707" s="78"/>
      <c r="BK707" s="78"/>
      <c r="BL707" s="78"/>
      <c r="BM707" s="78"/>
      <c r="BN707" s="78"/>
      <c r="BO707" s="78"/>
      <c r="BP707" s="78"/>
      <c r="BQ707" s="78"/>
      <c r="BR707" s="78"/>
      <c r="BS707" s="78"/>
      <c r="BT707" s="78"/>
      <c r="BU707" s="78"/>
      <c r="BV707" s="78"/>
      <c r="BW707" s="78"/>
    </row>
    <row r="708" spans="1:75" s="84" customFormat="1" ht="19">
      <c r="A708" s="78"/>
      <c r="B708" s="141"/>
      <c r="C708" s="80"/>
      <c r="D708" s="78"/>
      <c r="E708" s="78"/>
      <c r="F708" s="150"/>
      <c r="G708" s="157"/>
      <c r="H708" s="150"/>
      <c r="I708" s="133"/>
      <c r="J708" s="150"/>
      <c r="K708" s="150"/>
      <c r="L708" s="165"/>
      <c r="M708" s="81"/>
      <c r="N708" s="150"/>
      <c r="O708" s="81"/>
      <c r="P708" s="165"/>
      <c r="Q708" s="81"/>
      <c r="R708" s="150"/>
      <c r="S708" s="83"/>
      <c r="T708" s="165"/>
      <c r="U708" s="81"/>
      <c r="V708" s="150"/>
      <c r="W708" s="82"/>
      <c r="X708" s="194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  <c r="BG708" s="78"/>
      <c r="BH708" s="78"/>
      <c r="BI708" s="78"/>
      <c r="BJ708" s="78"/>
      <c r="BK708" s="78"/>
      <c r="BL708" s="78"/>
      <c r="BM708" s="78"/>
      <c r="BN708" s="78"/>
      <c r="BO708" s="78"/>
      <c r="BP708" s="78"/>
      <c r="BQ708" s="78"/>
      <c r="BR708" s="78"/>
      <c r="BS708" s="78"/>
      <c r="BT708" s="78"/>
      <c r="BU708" s="78"/>
      <c r="BV708" s="78"/>
      <c r="BW708" s="78"/>
    </row>
    <row r="709" spans="1:75" s="84" customFormat="1" ht="19">
      <c r="A709" s="78"/>
      <c r="B709" s="141"/>
      <c r="C709" s="80"/>
      <c r="D709" s="78"/>
      <c r="E709" s="78"/>
      <c r="F709" s="150"/>
      <c r="G709" s="157"/>
      <c r="H709" s="150"/>
      <c r="I709" s="133"/>
      <c r="J709" s="150"/>
      <c r="K709" s="150"/>
      <c r="L709" s="165"/>
      <c r="M709" s="81"/>
      <c r="N709" s="150"/>
      <c r="O709" s="81"/>
      <c r="P709" s="165"/>
      <c r="Q709" s="81"/>
      <c r="R709" s="150"/>
      <c r="S709" s="83"/>
      <c r="T709" s="165"/>
      <c r="U709" s="81"/>
      <c r="V709" s="150"/>
      <c r="W709" s="82"/>
      <c r="X709" s="194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  <c r="BG709" s="78"/>
      <c r="BH709" s="78"/>
      <c r="BI709" s="78"/>
      <c r="BJ709" s="78"/>
      <c r="BK709" s="78"/>
      <c r="BL709" s="78"/>
      <c r="BM709" s="78"/>
      <c r="BN709" s="78"/>
      <c r="BO709" s="78"/>
      <c r="BP709" s="78"/>
      <c r="BQ709" s="78"/>
      <c r="BR709" s="78"/>
      <c r="BS709" s="78"/>
      <c r="BT709" s="78"/>
      <c r="BU709" s="78"/>
      <c r="BV709" s="78"/>
      <c r="BW709" s="78"/>
    </row>
    <row r="710" spans="1:75" s="84" customFormat="1" ht="19">
      <c r="A710" s="78"/>
      <c r="B710" s="141"/>
      <c r="C710" s="80"/>
      <c r="D710" s="78"/>
      <c r="E710" s="78"/>
      <c r="F710" s="150"/>
      <c r="G710" s="157"/>
      <c r="H710" s="150"/>
      <c r="I710" s="133"/>
      <c r="J710" s="150"/>
      <c r="K710" s="150"/>
      <c r="L710" s="165"/>
      <c r="M710" s="81"/>
      <c r="N710" s="150"/>
      <c r="O710" s="81"/>
      <c r="P710" s="165"/>
      <c r="Q710" s="81"/>
      <c r="R710" s="150"/>
      <c r="S710" s="83"/>
      <c r="T710" s="165"/>
      <c r="U710" s="81"/>
      <c r="V710" s="150"/>
      <c r="W710" s="82"/>
      <c r="X710" s="194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  <c r="BG710" s="78"/>
      <c r="BH710" s="78"/>
      <c r="BI710" s="78"/>
      <c r="BJ710" s="78"/>
      <c r="BK710" s="78"/>
      <c r="BL710" s="78"/>
      <c r="BM710" s="78"/>
      <c r="BN710" s="78"/>
      <c r="BO710" s="78"/>
      <c r="BP710" s="78"/>
      <c r="BQ710" s="78"/>
      <c r="BR710" s="78"/>
      <c r="BS710" s="78"/>
      <c r="BT710" s="78"/>
      <c r="BU710" s="78"/>
      <c r="BV710" s="78"/>
      <c r="BW710" s="78"/>
    </row>
    <row r="711" spans="1:75" s="84" customFormat="1" ht="19">
      <c r="A711" s="78"/>
      <c r="B711" s="141"/>
      <c r="C711" s="80"/>
      <c r="D711" s="78"/>
      <c r="E711" s="78"/>
      <c r="F711" s="150"/>
      <c r="G711" s="157"/>
      <c r="H711" s="150"/>
      <c r="I711" s="133"/>
      <c r="J711" s="150"/>
      <c r="K711" s="150"/>
      <c r="L711" s="165"/>
      <c r="M711" s="81"/>
      <c r="N711" s="150"/>
      <c r="O711" s="81"/>
      <c r="P711" s="165"/>
      <c r="Q711" s="81"/>
      <c r="R711" s="150"/>
      <c r="S711" s="83"/>
      <c r="T711" s="165"/>
      <c r="U711" s="81"/>
      <c r="V711" s="150"/>
      <c r="W711" s="82"/>
      <c r="X711" s="194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  <c r="BG711" s="78"/>
      <c r="BH711" s="78"/>
      <c r="BI711" s="78"/>
      <c r="BJ711" s="78"/>
      <c r="BK711" s="78"/>
      <c r="BL711" s="78"/>
      <c r="BM711" s="78"/>
      <c r="BN711" s="78"/>
      <c r="BO711" s="78"/>
      <c r="BP711" s="78"/>
      <c r="BQ711" s="78"/>
      <c r="BR711" s="78"/>
      <c r="BS711" s="78"/>
      <c r="BT711" s="78"/>
      <c r="BU711" s="78"/>
      <c r="BV711" s="78"/>
      <c r="BW711" s="78"/>
    </row>
    <row r="712" spans="1:75" s="84" customFormat="1" ht="19">
      <c r="A712" s="78"/>
      <c r="B712" s="141"/>
      <c r="C712" s="80"/>
      <c r="D712" s="78"/>
      <c r="E712" s="78"/>
      <c r="F712" s="150"/>
      <c r="G712" s="157"/>
      <c r="H712" s="150"/>
      <c r="I712" s="133"/>
      <c r="J712" s="150"/>
      <c r="K712" s="150"/>
      <c r="L712" s="165"/>
      <c r="M712" s="81"/>
      <c r="N712" s="150"/>
      <c r="O712" s="81"/>
      <c r="P712" s="165"/>
      <c r="Q712" s="81"/>
      <c r="R712" s="150"/>
      <c r="S712" s="83"/>
      <c r="T712" s="165"/>
      <c r="U712" s="81"/>
      <c r="V712" s="150"/>
      <c r="W712" s="82"/>
      <c r="X712" s="194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  <c r="BG712" s="78"/>
      <c r="BH712" s="78"/>
      <c r="BI712" s="78"/>
      <c r="BJ712" s="78"/>
      <c r="BK712" s="78"/>
      <c r="BL712" s="78"/>
      <c r="BM712" s="78"/>
      <c r="BN712" s="78"/>
      <c r="BO712" s="78"/>
      <c r="BP712" s="78"/>
      <c r="BQ712" s="78"/>
      <c r="BR712" s="78"/>
      <c r="BS712" s="78"/>
      <c r="BT712" s="78"/>
      <c r="BU712" s="78"/>
      <c r="BV712" s="78"/>
      <c r="BW712" s="78"/>
    </row>
    <row r="713" spans="1:75" s="84" customFormat="1" ht="19">
      <c r="A713" s="78"/>
      <c r="B713" s="141"/>
      <c r="C713" s="80"/>
      <c r="D713" s="78"/>
      <c r="E713" s="78"/>
      <c r="F713" s="150"/>
      <c r="G713" s="157"/>
      <c r="H713" s="150"/>
      <c r="I713" s="133"/>
      <c r="J713" s="150"/>
      <c r="K713" s="150"/>
      <c r="L713" s="165"/>
      <c r="M713" s="81"/>
      <c r="N713" s="150"/>
      <c r="O713" s="81"/>
      <c r="P713" s="165"/>
      <c r="Q713" s="81"/>
      <c r="R713" s="150"/>
      <c r="S713" s="83"/>
      <c r="T713" s="165"/>
      <c r="U713" s="81"/>
      <c r="V713" s="150"/>
      <c r="W713" s="82"/>
      <c r="X713" s="194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  <c r="BG713" s="78"/>
      <c r="BH713" s="78"/>
      <c r="BI713" s="78"/>
      <c r="BJ713" s="78"/>
      <c r="BK713" s="78"/>
      <c r="BL713" s="78"/>
      <c r="BM713" s="78"/>
      <c r="BN713" s="78"/>
      <c r="BO713" s="78"/>
      <c r="BP713" s="78"/>
      <c r="BQ713" s="78"/>
      <c r="BR713" s="78"/>
      <c r="BS713" s="78"/>
      <c r="BT713" s="78"/>
      <c r="BU713" s="78"/>
      <c r="BV713" s="78"/>
      <c r="BW713" s="78"/>
    </row>
    <row r="714" spans="1:75" s="84" customFormat="1" ht="19">
      <c r="A714" s="78"/>
      <c r="B714" s="141"/>
      <c r="C714" s="80"/>
      <c r="D714" s="78"/>
      <c r="E714" s="78"/>
      <c r="F714" s="150"/>
      <c r="G714" s="157"/>
      <c r="H714" s="150"/>
      <c r="I714" s="133"/>
      <c r="J714" s="150"/>
      <c r="K714" s="150"/>
      <c r="L714" s="165"/>
      <c r="M714" s="81"/>
      <c r="N714" s="150"/>
      <c r="O714" s="81"/>
      <c r="P714" s="165"/>
      <c r="Q714" s="81"/>
      <c r="R714" s="150"/>
      <c r="S714" s="83"/>
      <c r="T714" s="165"/>
      <c r="U714" s="81"/>
      <c r="V714" s="150"/>
      <c r="W714" s="82"/>
      <c r="X714" s="194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  <c r="BG714" s="78"/>
      <c r="BH714" s="78"/>
      <c r="BI714" s="78"/>
      <c r="BJ714" s="78"/>
      <c r="BK714" s="78"/>
      <c r="BL714" s="78"/>
      <c r="BM714" s="78"/>
      <c r="BN714" s="78"/>
      <c r="BO714" s="78"/>
      <c r="BP714" s="78"/>
      <c r="BQ714" s="78"/>
      <c r="BR714" s="78"/>
      <c r="BS714" s="78"/>
      <c r="BT714" s="78"/>
      <c r="BU714" s="78"/>
      <c r="BV714" s="78"/>
      <c r="BW714" s="78"/>
    </row>
    <row r="715" spans="1:75" s="84" customFormat="1" ht="19">
      <c r="A715" s="78"/>
      <c r="B715" s="141"/>
      <c r="C715" s="80"/>
      <c r="D715" s="78"/>
      <c r="E715" s="78"/>
      <c r="F715" s="150"/>
      <c r="G715" s="157"/>
      <c r="H715" s="150"/>
      <c r="I715" s="133"/>
      <c r="J715" s="150"/>
      <c r="K715" s="150"/>
      <c r="L715" s="165"/>
      <c r="M715" s="81"/>
      <c r="N715" s="150"/>
      <c r="O715" s="81"/>
      <c r="P715" s="165"/>
      <c r="Q715" s="81"/>
      <c r="R715" s="150"/>
      <c r="S715" s="83"/>
      <c r="T715" s="165"/>
      <c r="U715" s="81"/>
      <c r="V715" s="150"/>
      <c r="W715" s="82"/>
      <c r="X715" s="194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  <c r="BG715" s="78"/>
      <c r="BH715" s="78"/>
      <c r="BI715" s="78"/>
      <c r="BJ715" s="78"/>
      <c r="BK715" s="78"/>
      <c r="BL715" s="78"/>
      <c r="BM715" s="78"/>
      <c r="BN715" s="78"/>
      <c r="BO715" s="78"/>
      <c r="BP715" s="78"/>
      <c r="BQ715" s="78"/>
      <c r="BR715" s="78"/>
      <c r="BS715" s="78"/>
      <c r="BT715" s="78"/>
      <c r="BU715" s="78"/>
      <c r="BV715" s="78"/>
      <c r="BW715" s="78"/>
    </row>
    <row r="716" spans="1:75" s="84" customFormat="1" ht="19">
      <c r="A716" s="78"/>
      <c r="B716" s="141"/>
      <c r="C716" s="80"/>
      <c r="D716" s="78"/>
      <c r="E716" s="78"/>
      <c r="F716" s="150"/>
      <c r="G716" s="157"/>
      <c r="H716" s="150"/>
      <c r="I716" s="133"/>
      <c r="J716" s="150"/>
      <c r="K716" s="150"/>
      <c r="L716" s="165"/>
      <c r="M716" s="81"/>
      <c r="N716" s="150"/>
      <c r="O716" s="81"/>
      <c r="P716" s="165"/>
      <c r="Q716" s="81"/>
      <c r="R716" s="150"/>
      <c r="S716" s="83"/>
      <c r="T716" s="165"/>
      <c r="U716" s="81"/>
      <c r="V716" s="150"/>
      <c r="W716" s="82"/>
      <c r="X716" s="194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  <c r="BG716" s="78"/>
      <c r="BH716" s="78"/>
      <c r="BI716" s="78"/>
      <c r="BJ716" s="78"/>
      <c r="BK716" s="78"/>
      <c r="BL716" s="78"/>
      <c r="BM716" s="78"/>
      <c r="BN716" s="78"/>
      <c r="BO716" s="78"/>
      <c r="BP716" s="78"/>
      <c r="BQ716" s="78"/>
      <c r="BR716" s="78"/>
      <c r="BS716" s="78"/>
      <c r="BT716" s="78"/>
      <c r="BU716" s="78"/>
      <c r="BV716" s="78"/>
      <c r="BW716" s="78"/>
    </row>
    <row r="717" spans="1:75" s="84" customFormat="1" ht="19">
      <c r="A717" s="78"/>
      <c r="B717" s="141"/>
      <c r="C717" s="80"/>
      <c r="D717" s="78"/>
      <c r="E717" s="78"/>
      <c r="F717" s="150"/>
      <c r="G717" s="157"/>
      <c r="H717" s="150"/>
      <c r="I717" s="133"/>
      <c r="J717" s="150"/>
      <c r="K717" s="150"/>
      <c r="L717" s="165"/>
      <c r="M717" s="81"/>
      <c r="N717" s="150"/>
      <c r="O717" s="81"/>
      <c r="P717" s="165"/>
      <c r="Q717" s="81"/>
      <c r="R717" s="150"/>
      <c r="S717" s="83"/>
      <c r="T717" s="165"/>
      <c r="U717" s="81"/>
      <c r="V717" s="150"/>
      <c r="W717" s="82"/>
      <c r="X717" s="194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  <c r="BG717" s="78"/>
      <c r="BH717" s="78"/>
      <c r="BI717" s="78"/>
      <c r="BJ717" s="78"/>
      <c r="BK717" s="78"/>
      <c r="BL717" s="78"/>
      <c r="BM717" s="78"/>
      <c r="BN717" s="78"/>
      <c r="BO717" s="78"/>
      <c r="BP717" s="78"/>
      <c r="BQ717" s="78"/>
      <c r="BR717" s="78"/>
      <c r="BS717" s="78"/>
      <c r="BT717" s="78"/>
      <c r="BU717" s="78"/>
      <c r="BV717" s="78"/>
      <c r="BW717" s="78"/>
    </row>
    <row r="718" spans="1:75" s="84" customFormat="1" ht="19">
      <c r="A718" s="78"/>
      <c r="B718" s="141"/>
      <c r="C718" s="80"/>
      <c r="D718" s="78"/>
      <c r="E718" s="78"/>
      <c r="F718" s="150"/>
      <c r="G718" s="157"/>
      <c r="H718" s="150"/>
      <c r="I718" s="133"/>
      <c r="J718" s="150"/>
      <c r="K718" s="150"/>
      <c r="L718" s="165"/>
      <c r="M718" s="81"/>
      <c r="N718" s="150"/>
      <c r="O718" s="81"/>
      <c r="P718" s="165"/>
      <c r="Q718" s="81"/>
      <c r="R718" s="150"/>
      <c r="S718" s="83"/>
      <c r="T718" s="165"/>
      <c r="U718" s="81"/>
      <c r="V718" s="150"/>
      <c r="W718" s="82"/>
      <c r="X718" s="194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  <c r="BG718" s="78"/>
      <c r="BH718" s="78"/>
      <c r="BI718" s="78"/>
      <c r="BJ718" s="78"/>
      <c r="BK718" s="78"/>
      <c r="BL718" s="78"/>
      <c r="BM718" s="78"/>
      <c r="BN718" s="78"/>
      <c r="BO718" s="78"/>
      <c r="BP718" s="78"/>
      <c r="BQ718" s="78"/>
      <c r="BR718" s="78"/>
      <c r="BS718" s="78"/>
      <c r="BT718" s="78"/>
      <c r="BU718" s="78"/>
      <c r="BV718" s="78"/>
      <c r="BW718" s="78"/>
    </row>
    <row r="719" spans="1:75" s="84" customFormat="1" ht="19">
      <c r="A719" s="78"/>
      <c r="B719" s="141"/>
      <c r="C719" s="80"/>
      <c r="D719" s="78"/>
      <c r="E719" s="78"/>
      <c r="F719" s="150"/>
      <c r="G719" s="157"/>
      <c r="H719" s="150"/>
      <c r="I719" s="133"/>
      <c r="J719" s="150"/>
      <c r="K719" s="150"/>
      <c r="L719" s="165"/>
      <c r="M719" s="81"/>
      <c r="N719" s="150"/>
      <c r="O719" s="81"/>
      <c r="P719" s="165"/>
      <c r="Q719" s="81"/>
      <c r="R719" s="150"/>
      <c r="S719" s="83"/>
      <c r="T719" s="165"/>
      <c r="U719" s="81"/>
      <c r="V719" s="150"/>
      <c r="W719" s="82"/>
      <c r="X719" s="194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  <c r="BG719" s="78"/>
      <c r="BH719" s="78"/>
      <c r="BI719" s="78"/>
      <c r="BJ719" s="78"/>
      <c r="BK719" s="78"/>
      <c r="BL719" s="78"/>
      <c r="BM719" s="78"/>
      <c r="BN719" s="78"/>
      <c r="BO719" s="78"/>
      <c r="BP719" s="78"/>
      <c r="BQ719" s="78"/>
      <c r="BR719" s="78"/>
      <c r="BS719" s="78"/>
      <c r="BT719" s="78"/>
      <c r="BU719" s="78"/>
      <c r="BV719" s="78"/>
      <c r="BW719" s="78"/>
    </row>
    <row r="720" spans="1:75" s="84" customFormat="1" ht="19">
      <c r="A720" s="78"/>
      <c r="B720" s="141"/>
      <c r="C720" s="80"/>
      <c r="D720" s="78"/>
      <c r="E720" s="78"/>
      <c r="F720" s="150"/>
      <c r="G720" s="157"/>
      <c r="H720" s="150"/>
      <c r="I720" s="133"/>
      <c r="J720" s="150"/>
      <c r="K720" s="150"/>
      <c r="L720" s="165"/>
      <c r="M720" s="81"/>
      <c r="N720" s="150"/>
      <c r="O720" s="81"/>
      <c r="P720" s="165"/>
      <c r="Q720" s="81"/>
      <c r="R720" s="150"/>
      <c r="S720" s="83"/>
      <c r="T720" s="165"/>
      <c r="U720" s="81"/>
      <c r="V720" s="150"/>
      <c r="W720" s="82"/>
      <c r="X720" s="194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  <c r="BG720" s="78"/>
      <c r="BH720" s="78"/>
      <c r="BI720" s="78"/>
      <c r="BJ720" s="78"/>
      <c r="BK720" s="78"/>
      <c r="BL720" s="78"/>
      <c r="BM720" s="78"/>
      <c r="BN720" s="78"/>
      <c r="BO720" s="78"/>
      <c r="BP720" s="78"/>
      <c r="BQ720" s="78"/>
      <c r="BR720" s="78"/>
      <c r="BS720" s="78"/>
      <c r="BT720" s="78"/>
      <c r="BU720" s="78"/>
      <c r="BV720" s="78"/>
      <c r="BW720" s="78"/>
    </row>
    <row r="721" spans="1:75" s="84" customFormat="1" ht="19">
      <c r="A721" s="78"/>
      <c r="B721" s="141"/>
      <c r="C721" s="80"/>
      <c r="D721" s="78"/>
      <c r="E721" s="78"/>
      <c r="F721" s="150"/>
      <c r="G721" s="157"/>
      <c r="H721" s="150"/>
      <c r="I721" s="133"/>
      <c r="J721" s="150"/>
      <c r="K721" s="150"/>
      <c r="L721" s="165"/>
      <c r="M721" s="81"/>
      <c r="N721" s="150"/>
      <c r="O721" s="81"/>
      <c r="P721" s="165"/>
      <c r="Q721" s="81"/>
      <c r="R721" s="150"/>
      <c r="S721" s="83"/>
      <c r="T721" s="165"/>
      <c r="U721" s="81"/>
      <c r="V721" s="150"/>
      <c r="W721" s="82"/>
      <c r="X721" s="194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  <c r="BG721" s="78"/>
      <c r="BH721" s="78"/>
      <c r="BI721" s="78"/>
      <c r="BJ721" s="78"/>
      <c r="BK721" s="78"/>
      <c r="BL721" s="78"/>
      <c r="BM721" s="78"/>
      <c r="BN721" s="78"/>
      <c r="BO721" s="78"/>
      <c r="BP721" s="78"/>
      <c r="BQ721" s="78"/>
      <c r="BR721" s="78"/>
      <c r="BS721" s="78"/>
      <c r="BT721" s="78"/>
      <c r="BU721" s="78"/>
      <c r="BV721" s="78"/>
      <c r="BW721" s="78"/>
    </row>
    <row r="722" spans="1:75" s="84" customFormat="1" ht="19">
      <c r="A722" s="78"/>
      <c r="B722" s="141"/>
      <c r="C722" s="80"/>
      <c r="D722" s="78"/>
      <c r="E722" s="78"/>
      <c r="F722" s="150"/>
      <c r="G722" s="157"/>
      <c r="H722" s="150"/>
      <c r="I722" s="133"/>
      <c r="J722" s="150"/>
      <c r="K722" s="150"/>
      <c r="L722" s="165"/>
      <c r="M722" s="81"/>
      <c r="N722" s="150"/>
      <c r="O722" s="81"/>
      <c r="P722" s="165"/>
      <c r="Q722" s="81"/>
      <c r="R722" s="150"/>
      <c r="S722" s="83"/>
      <c r="T722" s="165"/>
      <c r="U722" s="81"/>
      <c r="V722" s="150"/>
      <c r="W722" s="82"/>
      <c r="X722" s="194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  <c r="BG722" s="78"/>
      <c r="BH722" s="78"/>
      <c r="BI722" s="78"/>
      <c r="BJ722" s="78"/>
      <c r="BK722" s="78"/>
      <c r="BL722" s="78"/>
      <c r="BM722" s="78"/>
      <c r="BN722" s="78"/>
      <c r="BO722" s="78"/>
      <c r="BP722" s="78"/>
      <c r="BQ722" s="78"/>
      <c r="BR722" s="78"/>
      <c r="BS722" s="78"/>
      <c r="BT722" s="78"/>
      <c r="BU722" s="78"/>
      <c r="BV722" s="78"/>
      <c r="BW722" s="78"/>
    </row>
    <row r="723" spans="1:75" s="84" customFormat="1" ht="19">
      <c r="A723" s="78"/>
      <c r="B723" s="141"/>
      <c r="C723" s="80"/>
      <c r="D723" s="78"/>
      <c r="E723" s="78"/>
      <c r="F723" s="150"/>
      <c r="G723" s="157"/>
      <c r="H723" s="150"/>
      <c r="I723" s="133"/>
      <c r="J723" s="150"/>
      <c r="K723" s="150"/>
      <c r="L723" s="165"/>
      <c r="M723" s="81"/>
      <c r="N723" s="150"/>
      <c r="O723" s="81"/>
      <c r="P723" s="165"/>
      <c r="Q723" s="81"/>
      <c r="R723" s="150"/>
      <c r="S723" s="83"/>
      <c r="T723" s="165"/>
      <c r="U723" s="81"/>
      <c r="V723" s="150"/>
      <c r="W723" s="82"/>
      <c r="X723" s="194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  <c r="BG723" s="78"/>
      <c r="BH723" s="78"/>
      <c r="BI723" s="78"/>
      <c r="BJ723" s="78"/>
      <c r="BK723" s="78"/>
      <c r="BL723" s="78"/>
      <c r="BM723" s="78"/>
      <c r="BN723" s="78"/>
      <c r="BO723" s="78"/>
      <c r="BP723" s="78"/>
      <c r="BQ723" s="78"/>
      <c r="BR723" s="78"/>
      <c r="BS723" s="78"/>
      <c r="BT723" s="78"/>
      <c r="BU723" s="78"/>
      <c r="BV723" s="78"/>
      <c r="BW723" s="78"/>
    </row>
    <row r="724" spans="1:75" s="84" customFormat="1" ht="19">
      <c r="A724" s="78"/>
      <c r="B724" s="141"/>
      <c r="C724" s="80"/>
      <c r="D724" s="78"/>
      <c r="E724" s="78"/>
      <c r="F724" s="150"/>
      <c r="G724" s="157"/>
      <c r="H724" s="150"/>
      <c r="I724" s="133"/>
      <c r="J724" s="150"/>
      <c r="K724" s="150"/>
      <c r="L724" s="165"/>
      <c r="M724" s="81"/>
      <c r="N724" s="150"/>
      <c r="O724" s="81"/>
      <c r="P724" s="165"/>
      <c r="Q724" s="81"/>
      <c r="R724" s="150"/>
      <c r="S724" s="83"/>
      <c r="T724" s="165"/>
      <c r="U724" s="81"/>
      <c r="V724" s="150"/>
      <c r="W724" s="82"/>
      <c r="X724" s="194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  <c r="BG724" s="78"/>
      <c r="BH724" s="78"/>
      <c r="BI724" s="78"/>
      <c r="BJ724" s="78"/>
      <c r="BK724" s="78"/>
      <c r="BL724" s="78"/>
      <c r="BM724" s="78"/>
      <c r="BN724" s="78"/>
      <c r="BO724" s="78"/>
      <c r="BP724" s="78"/>
      <c r="BQ724" s="78"/>
      <c r="BR724" s="78"/>
      <c r="BS724" s="78"/>
      <c r="BT724" s="78"/>
      <c r="BU724" s="78"/>
      <c r="BV724" s="78"/>
      <c r="BW724" s="78"/>
    </row>
    <row r="725" spans="1:75" s="84" customFormat="1" ht="19">
      <c r="A725" s="78"/>
      <c r="B725" s="141"/>
      <c r="C725" s="80"/>
      <c r="D725" s="78"/>
      <c r="E725" s="78"/>
      <c r="F725" s="150"/>
      <c r="G725" s="157"/>
      <c r="H725" s="150"/>
      <c r="I725" s="133"/>
      <c r="J725" s="150"/>
      <c r="K725" s="150"/>
      <c r="L725" s="165"/>
      <c r="M725" s="81"/>
      <c r="N725" s="150"/>
      <c r="O725" s="81"/>
      <c r="P725" s="165"/>
      <c r="Q725" s="81"/>
      <c r="R725" s="150"/>
      <c r="S725" s="83"/>
      <c r="T725" s="165"/>
      <c r="U725" s="81"/>
      <c r="V725" s="150"/>
      <c r="W725" s="82"/>
      <c r="X725" s="194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  <c r="BG725" s="78"/>
      <c r="BH725" s="78"/>
      <c r="BI725" s="78"/>
      <c r="BJ725" s="78"/>
      <c r="BK725" s="78"/>
      <c r="BL725" s="78"/>
      <c r="BM725" s="78"/>
      <c r="BN725" s="78"/>
      <c r="BO725" s="78"/>
      <c r="BP725" s="78"/>
      <c r="BQ725" s="78"/>
      <c r="BR725" s="78"/>
      <c r="BS725" s="78"/>
      <c r="BT725" s="78"/>
      <c r="BU725" s="78"/>
      <c r="BV725" s="78"/>
      <c r="BW725" s="78"/>
    </row>
    <row r="726" spans="1:75" s="84" customFormat="1" ht="19">
      <c r="A726" s="78"/>
      <c r="B726" s="141"/>
      <c r="C726" s="80"/>
      <c r="D726" s="78"/>
      <c r="E726" s="78"/>
      <c r="F726" s="150"/>
      <c r="G726" s="157"/>
      <c r="H726" s="150"/>
      <c r="I726" s="133"/>
      <c r="J726" s="150"/>
      <c r="K726" s="150"/>
      <c r="L726" s="165"/>
      <c r="M726" s="81"/>
      <c r="N726" s="150"/>
      <c r="O726" s="81"/>
      <c r="P726" s="165"/>
      <c r="Q726" s="81"/>
      <c r="R726" s="150"/>
      <c r="S726" s="83"/>
      <c r="T726" s="165"/>
      <c r="U726" s="81"/>
      <c r="V726" s="150"/>
      <c r="W726" s="82"/>
      <c r="X726" s="194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  <c r="BG726" s="78"/>
      <c r="BH726" s="78"/>
      <c r="BI726" s="78"/>
      <c r="BJ726" s="78"/>
      <c r="BK726" s="78"/>
      <c r="BL726" s="78"/>
      <c r="BM726" s="78"/>
      <c r="BN726" s="78"/>
      <c r="BO726" s="78"/>
      <c r="BP726" s="78"/>
      <c r="BQ726" s="78"/>
      <c r="BR726" s="78"/>
      <c r="BS726" s="78"/>
      <c r="BT726" s="78"/>
      <c r="BU726" s="78"/>
      <c r="BV726" s="78"/>
      <c r="BW726" s="78"/>
    </row>
    <row r="727" spans="1:75" s="84" customFormat="1" ht="19">
      <c r="A727" s="78"/>
      <c r="B727" s="141"/>
      <c r="C727" s="80"/>
      <c r="D727" s="78"/>
      <c r="E727" s="78"/>
      <c r="F727" s="150"/>
      <c r="G727" s="157"/>
      <c r="H727" s="150"/>
      <c r="I727" s="133"/>
      <c r="J727" s="150"/>
      <c r="K727" s="150"/>
      <c r="L727" s="165"/>
      <c r="M727" s="81"/>
      <c r="N727" s="150"/>
      <c r="O727" s="81"/>
      <c r="P727" s="165"/>
      <c r="Q727" s="81"/>
      <c r="R727" s="150"/>
      <c r="S727" s="83"/>
      <c r="T727" s="165"/>
      <c r="U727" s="81"/>
      <c r="V727" s="150"/>
      <c r="W727" s="82"/>
      <c r="X727" s="194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  <c r="BG727" s="78"/>
      <c r="BH727" s="78"/>
      <c r="BI727" s="78"/>
      <c r="BJ727" s="78"/>
      <c r="BK727" s="78"/>
      <c r="BL727" s="78"/>
      <c r="BM727" s="78"/>
      <c r="BN727" s="78"/>
      <c r="BO727" s="78"/>
      <c r="BP727" s="78"/>
      <c r="BQ727" s="78"/>
      <c r="BR727" s="78"/>
      <c r="BS727" s="78"/>
      <c r="BT727" s="78"/>
      <c r="BU727" s="78"/>
      <c r="BV727" s="78"/>
      <c r="BW727" s="78"/>
    </row>
    <row r="728" spans="1:75" s="84" customFormat="1" ht="19">
      <c r="A728" s="78"/>
      <c r="B728" s="141"/>
      <c r="C728" s="80"/>
      <c r="D728" s="78"/>
      <c r="E728" s="78"/>
      <c r="F728" s="150"/>
      <c r="G728" s="157"/>
      <c r="H728" s="150"/>
      <c r="I728" s="133"/>
      <c r="J728" s="150"/>
      <c r="K728" s="150"/>
      <c r="L728" s="165"/>
      <c r="M728" s="81"/>
      <c r="N728" s="150"/>
      <c r="O728" s="81"/>
      <c r="P728" s="165"/>
      <c r="Q728" s="81"/>
      <c r="R728" s="150"/>
      <c r="S728" s="83"/>
      <c r="T728" s="165"/>
      <c r="U728" s="81"/>
      <c r="V728" s="150"/>
      <c r="W728" s="82"/>
      <c r="X728" s="194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  <c r="BM728" s="78"/>
      <c r="BN728" s="78"/>
      <c r="BO728" s="78"/>
      <c r="BP728" s="78"/>
      <c r="BQ728" s="78"/>
      <c r="BR728" s="78"/>
      <c r="BS728" s="78"/>
      <c r="BT728" s="78"/>
      <c r="BU728" s="78"/>
      <c r="BV728" s="78"/>
      <c r="BW728" s="78"/>
    </row>
    <row r="729" spans="1:75" s="84" customFormat="1" ht="19">
      <c r="A729" s="78"/>
      <c r="B729" s="141"/>
      <c r="C729" s="80"/>
      <c r="D729" s="78"/>
      <c r="E729" s="78"/>
      <c r="F729" s="150"/>
      <c r="G729" s="157"/>
      <c r="H729" s="150"/>
      <c r="I729" s="133"/>
      <c r="J729" s="150"/>
      <c r="K729" s="150"/>
      <c r="L729" s="165"/>
      <c r="M729" s="81"/>
      <c r="N729" s="150"/>
      <c r="O729" s="81"/>
      <c r="P729" s="165"/>
      <c r="Q729" s="81"/>
      <c r="R729" s="150"/>
      <c r="S729" s="83"/>
      <c r="T729" s="165"/>
      <c r="U729" s="81"/>
      <c r="V729" s="150"/>
      <c r="W729" s="82"/>
      <c r="X729" s="194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  <c r="BG729" s="78"/>
      <c r="BH729" s="78"/>
      <c r="BI729" s="78"/>
      <c r="BJ729" s="78"/>
      <c r="BK729" s="78"/>
      <c r="BL729" s="78"/>
      <c r="BM729" s="78"/>
      <c r="BN729" s="78"/>
      <c r="BO729" s="78"/>
      <c r="BP729" s="78"/>
      <c r="BQ729" s="78"/>
      <c r="BR729" s="78"/>
      <c r="BS729" s="78"/>
      <c r="BT729" s="78"/>
      <c r="BU729" s="78"/>
      <c r="BV729" s="78"/>
      <c r="BW729" s="78"/>
    </row>
    <row r="730" spans="1:75" s="84" customFormat="1" ht="19">
      <c r="A730" s="78"/>
      <c r="B730" s="141"/>
      <c r="C730" s="80"/>
      <c r="D730" s="78"/>
      <c r="E730" s="78"/>
      <c r="F730" s="150"/>
      <c r="G730" s="157"/>
      <c r="H730" s="150"/>
      <c r="I730" s="133"/>
      <c r="J730" s="150"/>
      <c r="K730" s="150"/>
      <c r="L730" s="165"/>
      <c r="M730" s="81"/>
      <c r="N730" s="150"/>
      <c r="O730" s="81"/>
      <c r="P730" s="165"/>
      <c r="Q730" s="81"/>
      <c r="R730" s="150"/>
      <c r="S730" s="83"/>
      <c r="T730" s="165"/>
      <c r="U730" s="81"/>
      <c r="V730" s="150"/>
      <c r="W730" s="82"/>
      <c r="X730" s="194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  <c r="BG730" s="78"/>
      <c r="BH730" s="78"/>
      <c r="BI730" s="78"/>
      <c r="BJ730" s="78"/>
      <c r="BK730" s="78"/>
      <c r="BL730" s="78"/>
      <c r="BM730" s="78"/>
      <c r="BN730" s="78"/>
      <c r="BO730" s="78"/>
      <c r="BP730" s="78"/>
      <c r="BQ730" s="78"/>
      <c r="BR730" s="78"/>
      <c r="BS730" s="78"/>
      <c r="BT730" s="78"/>
      <c r="BU730" s="78"/>
      <c r="BV730" s="78"/>
      <c r="BW730" s="78"/>
    </row>
    <row r="731" spans="1:75" s="84" customFormat="1" ht="19">
      <c r="A731" s="78"/>
      <c r="B731" s="141"/>
      <c r="C731" s="80"/>
      <c r="D731" s="78"/>
      <c r="E731" s="78"/>
      <c r="F731" s="150"/>
      <c r="G731" s="157"/>
      <c r="H731" s="150"/>
      <c r="I731" s="133"/>
      <c r="J731" s="150"/>
      <c r="K731" s="150"/>
      <c r="L731" s="165"/>
      <c r="M731" s="81"/>
      <c r="N731" s="150"/>
      <c r="O731" s="81"/>
      <c r="P731" s="165"/>
      <c r="Q731" s="81"/>
      <c r="R731" s="150"/>
      <c r="S731" s="83"/>
      <c r="T731" s="165"/>
      <c r="U731" s="81"/>
      <c r="V731" s="150"/>
      <c r="W731" s="82"/>
      <c r="X731" s="194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  <c r="BG731" s="78"/>
      <c r="BH731" s="78"/>
      <c r="BI731" s="78"/>
      <c r="BJ731" s="78"/>
      <c r="BK731" s="78"/>
      <c r="BL731" s="78"/>
      <c r="BM731" s="78"/>
      <c r="BN731" s="78"/>
      <c r="BO731" s="78"/>
      <c r="BP731" s="78"/>
      <c r="BQ731" s="78"/>
      <c r="BR731" s="78"/>
      <c r="BS731" s="78"/>
      <c r="BT731" s="78"/>
      <c r="BU731" s="78"/>
      <c r="BV731" s="78"/>
      <c r="BW731" s="78"/>
    </row>
    <row r="732" spans="1:75" s="84" customFormat="1" ht="19">
      <c r="A732" s="78"/>
      <c r="B732" s="141"/>
      <c r="C732" s="80"/>
      <c r="D732" s="78"/>
      <c r="E732" s="78"/>
      <c r="F732" s="150"/>
      <c r="G732" s="157"/>
      <c r="H732" s="150"/>
      <c r="I732" s="133"/>
      <c r="J732" s="150"/>
      <c r="K732" s="150"/>
      <c r="L732" s="165"/>
      <c r="M732" s="81"/>
      <c r="N732" s="150"/>
      <c r="O732" s="81"/>
      <c r="P732" s="165"/>
      <c r="Q732" s="81"/>
      <c r="R732" s="150"/>
      <c r="S732" s="83"/>
      <c r="T732" s="165"/>
      <c r="U732" s="81"/>
      <c r="V732" s="150"/>
      <c r="W732" s="82"/>
      <c r="X732" s="194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  <c r="BG732" s="78"/>
      <c r="BH732" s="78"/>
      <c r="BI732" s="78"/>
      <c r="BJ732" s="78"/>
      <c r="BK732" s="78"/>
      <c r="BL732" s="78"/>
      <c r="BM732" s="78"/>
      <c r="BN732" s="78"/>
      <c r="BO732" s="78"/>
      <c r="BP732" s="78"/>
      <c r="BQ732" s="78"/>
      <c r="BR732" s="78"/>
      <c r="BS732" s="78"/>
      <c r="BT732" s="78"/>
      <c r="BU732" s="78"/>
      <c r="BV732" s="78"/>
      <c r="BW732" s="78"/>
    </row>
    <row r="733" spans="1:75" s="84" customFormat="1" ht="19">
      <c r="A733" s="78"/>
      <c r="B733" s="141"/>
      <c r="C733" s="80"/>
      <c r="D733" s="78"/>
      <c r="E733" s="78"/>
      <c r="F733" s="150"/>
      <c r="G733" s="157"/>
      <c r="H733" s="150"/>
      <c r="I733" s="133"/>
      <c r="J733" s="150"/>
      <c r="K733" s="150"/>
      <c r="L733" s="165"/>
      <c r="M733" s="81"/>
      <c r="N733" s="150"/>
      <c r="O733" s="81"/>
      <c r="P733" s="165"/>
      <c r="Q733" s="81"/>
      <c r="R733" s="150"/>
      <c r="S733" s="83"/>
      <c r="T733" s="165"/>
      <c r="U733" s="81"/>
      <c r="V733" s="150"/>
      <c r="W733" s="82"/>
      <c r="X733" s="194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  <c r="BG733" s="78"/>
      <c r="BH733" s="78"/>
      <c r="BI733" s="78"/>
      <c r="BJ733" s="78"/>
      <c r="BK733" s="78"/>
      <c r="BL733" s="78"/>
      <c r="BM733" s="78"/>
      <c r="BN733" s="78"/>
      <c r="BO733" s="78"/>
      <c r="BP733" s="78"/>
      <c r="BQ733" s="78"/>
      <c r="BR733" s="78"/>
      <c r="BS733" s="78"/>
      <c r="BT733" s="78"/>
      <c r="BU733" s="78"/>
      <c r="BV733" s="78"/>
      <c r="BW733" s="78"/>
    </row>
    <row r="734" spans="1:75" s="84" customFormat="1" ht="19">
      <c r="A734" s="78"/>
      <c r="B734" s="141"/>
      <c r="C734" s="80"/>
      <c r="D734" s="78"/>
      <c r="E734" s="78"/>
      <c r="F734" s="150"/>
      <c r="G734" s="157"/>
      <c r="H734" s="150"/>
      <c r="I734" s="133"/>
      <c r="J734" s="150"/>
      <c r="K734" s="150"/>
      <c r="L734" s="165"/>
      <c r="M734" s="81"/>
      <c r="N734" s="150"/>
      <c r="O734" s="81"/>
      <c r="P734" s="165"/>
      <c r="Q734" s="81"/>
      <c r="R734" s="150"/>
      <c r="S734" s="83"/>
      <c r="T734" s="165"/>
      <c r="U734" s="81"/>
      <c r="V734" s="150"/>
      <c r="W734" s="82"/>
      <c r="X734" s="194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  <c r="BG734" s="78"/>
      <c r="BH734" s="78"/>
      <c r="BI734" s="78"/>
      <c r="BJ734" s="78"/>
      <c r="BK734" s="78"/>
      <c r="BL734" s="78"/>
      <c r="BM734" s="78"/>
      <c r="BN734" s="78"/>
      <c r="BO734" s="78"/>
      <c r="BP734" s="78"/>
      <c r="BQ734" s="78"/>
      <c r="BR734" s="78"/>
      <c r="BS734" s="78"/>
      <c r="BT734" s="78"/>
      <c r="BU734" s="78"/>
      <c r="BV734" s="78"/>
      <c r="BW734" s="78"/>
    </row>
    <row r="735" spans="1:75" s="84" customFormat="1" ht="19">
      <c r="A735" s="78"/>
      <c r="B735" s="141"/>
      <c r="C735" s="80"/>
      <c r="D735" s="78"/>
      <c r="E735" s="78"/>
      <c r="F735" s="150"/>
      <c r="G735" s="157"/>
      <c r="H735" s="150"/>
      <c r="I735" s="133"/>
      <c r="J735" s="150"/>
      <c r="K735" s="150"/>
      <c r="L735" s="165"/>
      <c r="M735" s="81"/>
      <c r="N735" s="150"/>
      <c r="O735" s="81"/>
      <c r="P735" s="165"/>
      <c r="Q735" s="81"/>
      <c r="R735" s="150"/>
      <c r="S735" s="83"/>
      <c r="T735" s="165"/>
      <c r="U735" s="81"/>
      <c r="V735" s="150"/>
      <c r="W735" s="82"/>
      <c r="X735" s="194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  <c r="BG735" s="78"/>
      <c r="BH735" s="78"/>
      <c r="BI735" s="78"/>
      <c r="BJ735" s="78"/>
      <c r="BK735" s="78"/>
      <c r="BL735" s="78"/>
      <c r="BM735" s="78"/>
      <c r="BN735" s="78"/>
      <c r="BO735" s="78"/>
      <c r="BP735" s="78"/>
      <c r="BQ735" s="78"/>
      <c r="BR735" s="78"/>
      <c r="BS735" s="78"/>
      <c r="BT735" s="78"/>
      <c r="BU735" s="78"/>
      <c r="BV735" s="78"/>
      <c r="BW735" s="78"/>
    </row>
    <row r="736" spans="1:75" s="84" customFormat="1" ht="19">
      <c r="A736" s="78"/>
      <c r="B736" s="141"/>
      <c r="C736" s="80"/>
      <c r="D736" s="78"/>
      <c r="E736" s="78"/>
      <c r="F736" s="150"/>
      <c r="G736" s="157"/>
      <c r="H736" s="150"/>
      <c r="I736" s="133"/>
      <c r="J736" s="150"/>
      <c r="K736" s="150"/>
      <c r="L736" s="165"/>
      <c r="M736" s="81"/>
      <c r="N736" s="150"/>
      <c r="O736" s="81"/>
      <c r="P736" s="165"/>
      <c r="Q736" s="81"/>
      <c r="R736" s="150"/>
      <c r="S736" s="83"/>
      <c r="T736" s="165"/>
      <c r="U736" s="81"/>
      <c r="V736" s="150"/>
      <c r="W736" s="82"/>
      <c r="X736" s="194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  <c r="BG736" s="78"/>
      <c r="BH736" s="78"/>
      <c r="BI736" s="78"/>
      <c r="BJ736" s="78"/>
      <c r="BK736" s="78"/>
      <c r="BL736" s="78"/>
      <c r="BM736" s="78"/>
      <c r="BN736" s="78"/>
      <c r="BO736" s="78"/>
      <c r="BP736" s="78"/>
      <c r="BQ736" s="78"/>
      <c r="BR736" s="78"/>
      <c r="BS736" s="78"/>
      <c r="BT736" s="78"/>
      <c r="BU736" s="78"/>
      <c r="BV736" s="78"/>
      <c r="BW736" s="78"/>
    </row>
    <row r="737" spans="1:75" s="84" customFormat="1" ht="19">
      <c r="A737" s="78"/>
      <c r="B737" s="141"/>
      <c r="C737" s="80"/>
      <c r="D737" s="78"/>
      <c r="E737" s="78"/>
      <c r="F737" s="150"/>
      <c r="G737" s="157"/>
      <c r="H737" s="150"/>
      <c r="I737" s="133"/>
      <c r="J737" s="150"/>
      <c r="K737" s="150"/>
      <c r="L737" s="165"/>
      <c r="M737" s="81"/>
      <c r="N737" s="150"/>
      <c r="O737" s="81"/>
      <c r="P737" s="165"/>
      <c r="Q737" s="81"/>
      <c r="R737" s="150"/>
      <c r="S737" s="83"/>
      <c r="T737" s="165"/>
      <c r="U737" s="81"/>
      <c r="V737" s="150"/>
      <c r="W737" s="82"/>
      <c r="X737" s="194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  <c r="BG737" s="78"/>
      <c r="BH737" s="78"/>
      <c r="BI737" s="78"/>
      <c r="BJ737" s="78"/>
      <c r="BK737" s="78"/>
      <c r="BL737" s="78"/>
      <c r="BM737" s="78"/>
      <c r="BN737" s="78"/>
      <c r="BO737" s="78"/>
      <c r="BP737" s="78"/>
      <c r="BQ737" s="78"/>
      <c r="BR737" s="78"/>
      <c r="BS737" s="78"/>
      <c r="BT737" s="78"/>
      <c r="BU737" s="78"/>
      <c r="BV737" s="78"/>
      <c r="BW737" s="78"/>
    </row>
    <row r="738" spans="1:75" s="84" customFormat="1" ht="19">
      <c r="A738" s="78"/>
      <c r="B738" s="141"/>
      <c r="C738" s="80"/>
      <c r="D738" s="78"/>
      <c r="E738" s="78"/>
      <c r="F738" s="150"/>
      <c r="G738" s="157"/>
      <c r="H738" s="150"/>
      <c r="I738" s="133"/>
      <c r="J738" s="150"/>
      <c r="K738" s="150"/>
      <c r="L738" s="165"/>
      <c r="M738" s="81"/>
      <c r="N738" s="150"/>
      <c r="O738" s="81"/>
      <c r="P738" s="165"/>
      <c r="Q738" s="81"/>
      <c r="R738" s="150"/>
      <c r="S738" s="83"/>
      <c r="T738" s="165"/>
      <c r="U738" s="81"/>
      <c r="V738" s="150"/>
      <c r="W738" s="82"/>
      <c r="X738" s="194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  <c r="BG738" s="78"/>
      <c r="BH738" s="78"/>
      <c r="BI738" s="78"/>
      <c r="BJ738" s="78"/>
      <c r="BK738" s="78"/>
      <c r="BL738" s="78"/>
      <c r="BM738" s="78"/>
      <c r="BN738" s="78"/>
      <c r="BO738" s="78"/>
      <c r="BP738" s="78"/>
      <c r="BQ738" s="78"/>
      <c r="BR738" s="78"/>
      <c r="BS738" s="78"/>
      <c r="BT738" s="78"/>
      <c r="BU738" s="78"/>
      <c r="BV738" s="78"/>
      <c r="BW738" s="78"/>
    </row>
    <row r="739" spans="1:75" s="84" customFormat="1" ht="19">
      <c r="A739" s="78"/>
      <c r="B739" s="141"/>
      <c r="C739" s="80"/>
      <c r="D739" s="78"/>
      <c r="E739" s="78"/>
      <c r="F739" s="150"/>
      <c r="G739" s="157"/>
      <c r="H739" s="150"/>
      <c r="I739" s="133"/>
      <c r="J739" s="150"/>
      <c r="K739" s="150"/>
      <c r="L739" s="165"/>
      <c r="M739" s="81"/>
      <c r="N739" s="150"/>
      <c r="O739" s="81"/>
      <c r="P739" s="165"/>
      <c r="Q739" s="81"/>
      <c r="R739" s="150"/>
      <c r="S739" s="83"/>
      <c r="T739" s="165"/>
      <c r="U739" s="81"/>
      <c r="V739" s="150"/>
      <c r="W739" s="82"/>
      <c r="X739" s="194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  <c r="BG739" s="78"/>
      <c r="BH739" s="78"/>
      <c r="BI739" s="78"/>
      <c r="BJ739" s="78"/>
      <c r="BK739" s="78"/>
      <c r="BL739" s="78"/>
      <c r="BM739" s="78"/>
      <c r="BN739" s="78"/>
      <c r="BO739" s="78"/>
      <c r="BP739" s="78"/>
      <c r="BQ739" s="78"/>
      <c r="BR739" s="78"/>
      <c r="BS739" s="78"/>
      <c r="BT739" s="78"/>
      <c r="BU739" s="78"/>
      <c r="BV739" s="78"/>
      <c r="BW739" s="78"/>
    </row>
    <row r="740" spans="1:75" s="84" customFormat="1" ht="19">
      <c r="A740" s="78"/>
      <c r="B740" s="141"/>
      <c r="C740" s="80"/>
      <c r="D740" s="78"/>
      <c r="E740" s="78"/>
      <c r="F740" s="150"/>
      <c r="G740" s="157"/>
      <c r="H740" s="150"/>
      <c r="I740" s="133"/>
      <c r="J740" s="150"/>
      <c r="K740" s="150"/>
      <c r="L740" s="165"/>
      <c r="M740" s="81"/>
      <c r="N740" s="150"/>
      <c r="O740" s="81"/>
      <c r="P740" s="165"/>
      <c r="Q740" s="81"/>
      <c r="R740" s="150"/>
      <c r="S740" s="83"/>
      <c r="T740" s="165"/>
      <c r="U740" s="81"/>
      <c r="V740" s="150"/>
      <c r="W740" s="82"/>
      <c r="X740" s="194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  <c r="BG740" s="78"/>
      <c r="BH740" s="78"/>
      <c r="BI740" s="78"/>
      <c r="BJ740" s="78"/>
      <c r="BK740" s="78"/>
      <c r="BL740" s="78"/>
      <c r="BM740" s="78"/>
      <c r="BN740" s="78"/>
      <c r="BO740" s="78"/>
      <c r="BP740" s="78"/>
      <c r="BQ740" s="78"/>
      <c r="BR740" s="78"/>
      <c r="BS740" s="78"/>
      <c r="BT740" s="78"/>
      <c r="BU740" s="78"/>
      <c r="BV740" s="78"/>
      <c r="BW740" s="78"/>
    </row>
    <row r="741" spans="1:75" s="84" customFormat="1" ht="19">
      <c r="A741" s="78"/>
      <c r="B741" s="141"/>
      <c r="C741" s="80"/>
      <c r="D741" s="78"/>
      <c r="E741" s="78"/>
      <c r="F741" s="150"/>
      <c r="G741" s="157"/>
      <c r="H741" s="150"/>
      <c r="I741" s="133"/>
      <c r="J741" s="150"/>
      <c r="K741" s="150"/>
      <c r="L741" s="165"/>
      <c r="M741" s="81"/>
      <c r="N741" s="150"/>
      <c r="O741" s="81"/>
      <c r="P741" s="165"/>
      <c r="Q741" s="81"/>
      <c r="R741" s="150"/>
      <c r="S741" s="83"/>
      <c r="T741" s="165"/>
      <c r="U741" s="81"/>
      <c r="V741" s="150"/>
      <c r="W741" s="82"/>
      <c r="X741" s="194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  <c r="BG741" s="78"/>
      <c r="BH741" s="78"/>
      <c r="BI741" s="78"/>
      <c r="BJ741" s="78"/>
      <c r="BK741" s="78"/>
      <c r="BL741" s="78"/>
      <c r="BM741" s="78"/>
      <c r="BN741" s="78"/>
      <c r="BO741" s="78"/>
      <c r="BP741" s="78"/>
      <c r="BQ741" s="78"/>
      <c r="BR741" s="78"/>
      <c r="BS741" s="78"/>
      <c r="BT741" s="78"/>
      <c r="BU741" s="78"/>
      <c r="BV741" s="78"/>
      <c r="BW741" s="78"/>
    </row>
    <row r="742" spans="1:75" s="84" customFormat="1" ht="19">
      <c r="A742" s="78"/>
      <c r="B742" s="141"/>
      <c r="C742" s="80"/>
      <c r="D742" s="78"/>
      <c r="E742" s="78"/>
      <c r="F742" s="150"/>
      <c r="G742" s="157"/>
      <c r="H742" s="150"/>
      <c r="I742" s="133"/>
      <c r="J742" s="150"/>
      <c r="K742" s="150"/>
      <c r="L742" s="165"/>
      <c r="M742" s="81"/>
      <c r="N742" s="150"/>
      <c r="O742" s="81"/>
      <c r="P742" s="165"/>
      <c r="Q742" s="81"/>
      <c r="R742" s="150"/>
      <c r="S742" s="83"/>
      <c r="T742" s="165"/>
      <c r="U742" s="81"/>
      <c r="V742" s="150"/>
      <c r="W742" s="82"/>
      <c r="X742" s="194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  <c r="BG742" s="78"/>
      <c r="BH742" s="78"/>
      <c r="BI742" s="78"/>
      <c r="BJ742" s="78"/>
      <c r="BK742" s="78"/>
      <c r="BL742" s="78"/>
      <c r="BM742" s="78"/>
      <c r="BN742" s="78"/>
      <c r="BO742" s="78"/>
      <c r="BP742" s="78"/>
      <c r="BQ742" s="78"/>
      <c r="BR742" s="78"/>
      <c r="BS742" s="78"/>
      <c r="BT742" s="78"/>
      <c r="BU742" s="78"/>
      <c r="BV742" s="78"/>
      <c r="BW742" s="78"/>
    </row>
    <row r="743" spans="1:75" s="84" customFormat="1" ht="19">
      <c r="A743" s="78"/>
      <c r="B743" s="141"/>
      <c r="C743" s="80"/>
      <c r="D743" s="78"/>
      <c r="E743" s="78"/>
      <c r="F743" s="150"/>
      <c r="G743" s="157"/>
      <c r="H743" s="150"/>
      <c r="I743" s="133"/>
      <c r="J743" s="150"/>
      <c r="K743" s="150"/>
      <c r="L743" s="165"/>
      <c r="M743" s="81"/>
      <c r="N743" s="150"/>
      <c r="O743" s="81"/>
      <c r="P743" s="165"/>
      <c r="Q743" s="81"/>
      <c r="R743" s="150"/>
      <c r="S743" s="83"/>
      <c r="T743" s="165"/>
      <c r="U743" s="81"/>
      <c r="V743" s="150"/>
      <c r="W743" s="82"/>
      <c r="X743" s="194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  <c r="BG743" s="78"/>
      <c r="BH743" s="78"/>
      <c r="BI743" s="78"/>
      <c r="BJ743" s="78"/>
      <c r="BK743" s="78"/>
      <c r="BL743" s="78"/>
      <c r="BM743" s="78"/>
      <c r="BN743" s="78"/>
      <c r="BO743" s="78"/>
      <c r="BP743" s="78"/>
      <c r="BQ743" s="78"/>
      <c r="BR743" s="78"/>
      <c r="BS743" s="78"/>
      <c r="BT743" s="78"/>
      <c r="BU743" s="78"/>
      <c r="BV743" s="78"/>
      <c r="BW743" s="78"/>
    </row>
    <row r="744" spans="1:75" s="84" customFormat="1" ht="19">
      <c r="A744" s="78"/>
      <c r="B744" s="141"/>
      <c r="C744" s="80"/>
      <c r="D744" s="78"/>
      <c r="E744" s="78"/>
      <c r="F744" s="150"/>
      <c r="G744" s="157"/>
      <c r="H744" s="150"/>
      <c r="I744" s="133"/>
      <c r="J744" s="150"/>
      <c r="K744" s="150"/>
      <c r="L744" s="165"/>
      <c r="M744" s="81"/>
      <c r="N744" s="150"/>
      <c r="O744" s="81"/>
      <c r="P744" s="165"/>
      <c r="Q744" s="81"/>
      <c r="R744" s="150"/>
      <c r="S744" s="83"/>
      <c r="T744" s="165"/>
      <c r="U744" s="81"/>
      <c r="V744" s="150"/>
      <c r="W744" s="82"/>
      <c r="X744" s="194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  <c r="BG744" s="78"/>
      <c r="BH744" s="78"/>
      <c r="BI744" s="78"/>
      <c r="BJ744" s="78"/>
      <c r="BK744" s="78"/>
      <c r="BL744" s="78"/>
      <c r="BM744" s="78"/>
      <c r="BN744" s="78"/>
      <c r="BO744" s="78"/>
      <c r="BP744" s="78"/>
      <c r="BQ744" s="78"/>
      <c r="BR744" s="78"/>
      <c r="BS744" s="78"/>
      <c r="BT744" s="78"/>
      <c r="BU744" s="78"/>
      <c r="BV744" s="78"/>
      <c r="BW744" s="78"/>
    </row>
    <row r="745" spans="1:75" s="84" customFormat="1" ht="19">
      <c r="A745" s="78"/>
      <c r="B745" s="141"/>
      <c r="C745" s="80"/>
      <c r="D745" s="78"/>
      <c r="E745" s="78"/>
      <c r="F745" s="150"/>
      <c r="G745" s="157"/>
      <c r="H745" s="150"/>
      <c r="I745" s="133"/>
      <c r="J745" s="150"/>
      <c r="K745" s="150"/>
      <c r="L745" s="165"/>
      <c r="M745" s="81"/>
      <c r="N745" s="150"/>
      <c r="O745" s="81"/>
      <c r="P745" s="165"/>
      <c r="Q745" s="81"/>
      <c r="R745" s="150"/>
      <c r="S745" s="83"/>
      <c r="T745" s="165"/>
      <c r="U745" s="81"/>
      <c r="V745" s="150"/>
      <c r="W745" s="82"/>
      <c r="X745" s="194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  <c r="BG745" s="78"/>
      <c r="BH745" s="78"/>
      <c r="BI745" s="78"/>
      <c r="BJ745" s="78"/>
      <c r="BK745" s="78"/>
      <c r="BL745" s="78"/>
      <c r="BM745" s="78"/>
      <c r="BN745" s="78"/>
      <c r="BO745" s="78"/>
      <c r="BP745" s="78"/>
      <c r="BQ745" s="78"/>
      <c r="BR745" s="78"/>
      <c r="BS745" s="78"/>
      <c r="BT745" s="78"/>
      <c r="BU745" s="78"/>
      <c r="BV745" s="78"/>
      <c r="BW745" s="78"/>
    </row>
    <row r="746" spans="1:75" s="84" customFormat="1" ht="19">
      <c r="A746" s="78"/>
      <c r="B746" s="141"/>
      <c r="C746" s="80"/>
      <c r="D746" s="78"/>
      <c r="E746" s="78"/>
      <c r="F746" s="150"/>
      <c r="G746" s="157"/>
      <c r="H746" s="150"/>
      <c r="I746" s="133"/>
      <c r="J746" s="150"/>
      <c r="K746" s="150"/>
      <c r="L746" s="165"/>
      <c r="M746" s="81"/>
      <c r="N746" s="150"/>
      <c r="O746" s="81"/>
      <c r="P746" s="165"/>
      <c r="Q746" s="81"/>
      <c r="R746" s="150"/>
      <c r="S746" s="83"/>
      <c r="T746" s="165"/>
      <c r="U746" s="81"/>
      <c r="V746" s="150"/>
      <c r="W746" s="82"/>
      <c r="X746" s="194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  <c r="BG746" s="78"/>
      <c r="BH746" s="78"/>
      <c r="BI746" s="78"/>
      <c r="BJ746" s="78"/>
      <c r="BK746" s="78"/>
      <c r="BL746" s="78"/>
      <c r="BM746" s="78"/>
      <c r="BN746" s="78"/>
      <c r="BO746" s="78"/>
      <c r="BP746" s="78"/>
      <c r="BQ746" s="78"/>
      <c r="BR746" s="78"/>
      <c r="BS746" s="78"/>
      <c r="BT746" s="78"/>
      <c r="BU746" s="78"/>
      <c r="BV746" s="78"/>
      <c r="BW746" s="78"/>
    </row>
    <row r="747" spans="1:75" s="84" customFormat="1" ht="19">
      <c r="A747" s="78"/>
      <c r="B747" s="141"/>
      <c r="C747" s="80"/>
      <c r="D747" s="78"/>
      <c r="E747" s="78"/>
      <c r="F747" s="150"/>
      <c r="G747" s="157"/>
      <c r="H747" s="150"/>
      <c r="I747" s="133"/>
      <c r="J747" s="150"/>
      <c r="K747" s="150"/>
      <c r="L747" s="165"/>
      <c r="M747" s="81"/>
      <c r="N747" s="150"/>
      <c r="O747" s="81"/>
      <c r="P747" s="165"/>
      <c r="Q747" s="81"/>
      <c r="R747" s="150"/>
      <c r="S747" s="83"/>
      <c r="T747" s="165"/>
      <c r="U747" s="81"/>
      <c r="V747" s="150"/>
      <c r="W747" s="82"/>
      <c r="X747" s="194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  <c r="BG747" s="78"/>
      <c r="BH747" s="78"/>
      <c r="BI747" s="78"/>
      <c r="BJ747" s="78"/>
      <c r="BK747" s="78"/>
      <c r="BL747" s="78"/>
      <c r="BM747" s="78"/>
      <c r="BN747" s="78"/>
      <c r="BO747" s="78"/>
      <c r="BP747" s="78"/>
      <c r="BQ747" s="78"/>
      <c r="BR747" s="78"/>
      <c r="BS747" s="78"/>
      <c r="BT747" s="78"/>
      <c r="BU747" s="78"/>
      <c r="BV747" s="78"/>
      <c r="BW747" s="78"/>
    </row>
    <row r="748" spans="1:75" s="84" customFormat="1" ht="19">
      <c r="A748" s="78"/>
      <c r="B748" s="141"/>
      <c r="C748" s="80"/>
      <c r="D748" s="78"/>
      <c r="E748" s="78"/>
      <c r="F748" s="150"/>
      <c r="G748" s="157"/>
      <c r="H748" s="150"/>
      <c r="I748" s="133"/>
      <c r="J748" s="150"/>
      <c r="K748" s="150"/>
      <c r="L748" s="165"/>
      <c r="M748" s="81"/>
      <c r="N748" s="150"/>
      <c r="O748" s="81"/>
      <c r="P748" s="165"/>
      <c r="Q748" s="81"/>
      <c r="R748" s="150"/>
      <c r="S748" s="83"/>
      <c r="T748" s="165"/>
      <c r="U748" s="81"/>
      <c r="V748" s="150"/>
      <c r="W748" s="82"/>
      <c r="X748" s="194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  <c r="BM748" s="78"/>
      <c r="BN748" s="78"/>
      <c r="BO748" s="78"/>
      <c r="BP748" s="78"/>
      <c r="BQ748" s="78"/>
      <c r="BR748" s="78"/>
      <c r="BS748" s="78"/>
      <c r="BT748" s="78"/>
      <c r="BU748" s="78"/>
      <c r="BV748" s="78"/>
      <c r="BW748" s="78"/>
    </row>
    <row r="749" spans="1:75" s="84" customFormat="1" ht="19">
      <c r="A749" s="78"/>
      <c r="B749" s="141"/>
      <c r="C749" s="80"/>
      <c r="D749" s="78"/>
      <c r="E749" s="78"/>
      <c r="F749" s="150"/>
      <c r="G749" s="157"/>
      <c r="H749" s="150"/>
      <c r="I749" s="133"/>
      <c r="J749" s="150"/>
      <c r="K749" s="150"/>
      <c r="L749" s="165"/>
      <c r="M749" s="81"/>
      <c r="N749" s="150"/>
      <c r="O749" s="81"/>
      <c r="P749" s="165"/>
      <c r="Q749" s="81"/>
      <c r="R749" s="150"/>
      <c r="S749" s="83"/>
      <c r="T749" s="165"/>
      <c r="U749" s="81"/>
      <c r="V749" s="150"/>
      <c r="W749" s="82"/>
      <c r="X749" s="194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  <c r="BG749" s="78"/>
      <c r="BH749" s="78"/>
      <c r="BI749" s="78"/>
      <c r="BJ749" s="78"/>
      <c r="BK749" s="78"/>
      <c r="BL749" s="78"/>
      <c r="BM749" s="78"/>
      <c r="BN749" s="78"/>
      <c r="BO749" s="78"/>
      <c r="BP749" s="78"/>
      <c r="BQ749" s="78"/>
      <c r="BR749" s="78"/>
      <c r="BS749" s="78"/>
      <c r="BT749" s="78"/>
      <c r="BU749" s="78"/>
      <c r="BV749" s="78"/>
      <c r="BW749" s="78"/>
    </row>
    <row r="750" spans="1:75" s="84" customFormat="1" ht="19">
      <c r="A750" s="78"/>
      <c r="B750" s="141"/>
      <c r="C750" s="80"/>
      <c r="D750" s="78"/>
      <c r="E750" s="78"/>
      <c r="F750" s="150"/>
      <c r="G750" s="157"/>
      <c r="H750" s="150"/>
      <c r="I750" s="133"/>
      <c r="J750" s="150"/>
      <c r="K750" s="150"/>
      <c r="L750" s="165"/>
      <c r="M750" s="81"/>
      <c r="N750" s="150"/>
      <c r="O750" s="81"/>
      <c r="P750" s="165"/>
      <c r="Q750" s="81"/>
      <c r="R750" s="150"/>
      <c r="S750" s="83"/>
      <c r="T750" s="165"/>
      <c r="U750" s="81"/>
      <c r="V750" s="150"/>
      <c r="W750" s="82"/>
      <c r="X750" s="194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  <c r="BG750" s="78"/>
      <c r="BH750" s="78"/>
      <c r="BI750" s="78"/>
      <c r="BJ750" s="78"/>
      <c r="BK750" s="78"/>
      <c r="BL750" s="78"/>
      <c r="BM750" s="78"/>
      <c r="BN750" s="78"/>
      <c r="BO750" s="78"/>
      <c r="BP750" s="78"/>
      <c r="BQ750" s="78"/>
      <c r="BR750" s="78"/>
      <c r="BS750" s="78"/>
      <c r="BT750" s="78"/>
      <c r="BU750" s="78"/>
      <c r="BV750" s="78"/>
      <c r="BW750" s="78"/>
    </row>
    <row r="751" spans="1:75" s="84" customFormat="1" ht="19">
      <c r="A751" s="78"/>
      <c r="B751" s="141"/>
      <c r="C751" s="80"/>
      <c r="D751" s="78"/>
      <c r="E751" s="78"/>
      <c r="F751" s="150"/>
      <c r="G751" s="157"/>
      <c r="H751" s="150"/>
      <c r="I751" s="133"/>
      <c r="J751" s="150"/>
      <c r="K751" s="150"/>
      <c r="L751" s="165"/>
      <c r="M751" s="81"/>
      <c r="N751" s="150"/>
      <c r="O751" s="81"/>
      <c r="P751" s="165"/>
      <c r="Q751" s="81"/>
      <c r="R751" s="150"/>
      <c r="S751" s="83"/>
      <c r="T751" s="165"/>
      <c r="U751" s="81"/>
      <c r="V751" s="150"/>
      <c r="W751" s="82"/>
      <c r="X751" s="194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  <c r="AX751" s="78"/>
      <c r="AY751" s="78"/>
      <c r="AZ751" s="78"/>
      <c r="BA751" s="78"/>
      <c r="BB751" s="78"/>
      <c r="BC751" s="78"/>
      <c r="BD751" s="78"/>
      <c r="BE751" s="78"/>
      <c r="BF751" s="78"/>
      <c r="BG751" s="78"/>
      <c r="BH751" s="78"/>
      <c r="BI751" s="78"/>
      <c r="BJ751" s="78"/>
      <c r="BK751" s="78"/>
      <c r="BL751" s="78"/>
      <c r="BM751" s="78"/>
      <c r="BN751" s="78"/>
      <c r="BO751" s="78"/>
      <c r="BP751" s="78"/>
      <c r="BQ751" s="78"/>
      <c r="BR751" s="78"/>
      <c r="BS751" s="78"/>
      <c r="BT751" s="78"/>
      <c r="BU751" s="78"/>
      <c r="BV751" s="78"/>
      <c r="BW751" s="78"/>
    </row>
    <row r="752" spans="1:75" s="84" customFormat="1" ht="19">
      <c r="A752" s="78"/>
      <c r="B752" s="141"/>
      <c r="C752" s="80"/>
      <c r="D752" s="78"/>
      <c r="E752" s="78"/>
      <c r="F752" s="150"/>
      <c r="G752" s="157"/>
      <c r="H752" s="150"/>
      <c r="I752" s="133"/>
      <c r="J752" s="150"/>
      <c r="K752" s="150"/>
      <c r="L752" s="165"/>
      <c r="M752" s="81"/>
      <c r="N752" s="150"/>
      <c r="O752" s="81"/>
      <c r="P752" s="165"/>
      <c r="Q752" s="81"/>
      <c r="R752" s="150"/>
      <c r="S752" s="83"/>
      <c r="T752" s="165"/>
      <c r="U752" s="81"/>
      <c r="V752" s="150"/>
      <c r="W752" s="82"/>
      <c r="X752" s="194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  <c r="AX752" s="78"/>
      <c r="AY752" s="78"/>
      <c r="AZ752" s="78"/>
      <c r="BA752" s="78"/>
      <c r="BB752" s="78"/>
      <c r="BC752" s="78"/>
      <c r="BD752" s="78"/>
      <c r="BE752" s="78"/>
      <c r="BF752" s="78"/>
      <c r="BG752" s="78"/>
      <c r="BH752" s="78"/>
      <c r="BI752" s="78"/>
      <c r="BJ752" s="78"/>
      <c r="BK752" s="78"/>
      <c r="BL752" s="78"/>
      <c r="BM752" s="78"/>
      <c r="BN752" s="78"/>
      <c r="BO752" s="78"/>
      <c r="BP752" s="78"/>
      <c r="BQ752" s="78"/>
      <c r="BR752" s="78"/>
      <c r="BS752" s="78"/>
      <c r="BT752" s="78"/>
      <c r="BU752" s="78"/>
      <c r="BV752" s="78"/>
      <c r="BW752" s="78"/>
    </row>
    <row r="753" spans="1:75" s="84" customFormat="1" ht="19">
      <c r="A753" s="78"/>
      <c r="B753" s="141"/>
      <c r="C753" s="80"/>
      <c r="D753" s="78"/>
      <c r="E753" s="78"/>
      <c r="F753" s="150"/>
      <c r="G753" s="157"/>
      <c r="H753" s="150"/>
      <c r="I753" s="133"/>
      <c r="J753" s="150"/>
      <c r="K753" s="150"/>
      <c r="L753" s="165"/>
      <c r="M753" s="81"/>
      <c r="N753" s="150"/>
      <c r="O753" s="81"/>
      <c r="P753" s="165"/>
      <c r="Q753" s="81"/>
      <c r="R753" s="150"/>
      <c r="S753" s="83"/>
      <c r="T753" s="165"/>
      <c r="U753" s="81"/>
      <c r="V753" s="150"/>
      <c r="W753" s="82"/>
      <c r="X753" s="194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  <c r="AX753" s="78"/>
      <c r="AY753" s="78"/>
      <c r="AZ753" s="78"/>
      <c r="BA753" s="78"/>
      <c r="BB753" s="78"/>
      <c r="BC753" s="78"/>
      <c r="BD753" s="78"/>
      <c r="BE753" s="78"/>
      <c r="BF753" s="78"/>
      <c r="BG753" s="78"/>
      <c r="BH753" s="78"/>
      <c r="BI753" s="78"/>
      <c r="BJ753" s="78"/>
      <c r="BK753" s="78"/>
      <c r="BL753" s="78"/>
      <c r="BM753" s="78"/>
      <c r="BN753" s="78"/>
      <c r="BO753" s="78"/>
      <c r="BP753" s="78"/>
      <c r="BQ753" s="78"/>
      <c r="BR753" s="78"/>
      <c r="BS753" s="78"/>
      <c r="BT753" s="78"/>
      <c r="BU753" s="78"/>
      <c r="BV753" s="78"/>
      <c r="BW753" s="78"/>
    </row>
    <row r="754" spans="1:75" s="84" customFormat="1" ht="19">
      <c r="A754" s="78"/>
      <c r="B754" s="141"/>
      <c r="C754" s="80"/>
      <c r="D754" s="78"/>
      <c r="E754" s="78"/>
      <c r="F754" s="150"/>
      <c r="G754" s="157"/>
      <c r="H754" s="150"/>
      <c r="I754" s="133"/>
      <c r="J754" s="150"/>
      <c r="K754" s="150"/>
      <c r="L754" s="165"/>
      <c r="M754" s="81"/>
      <c r="N754" s="150"/>
      <c r="O754" s="81"/>
      <c r="P754" s="165"/>
      <c r="Q754" s="81"/>
      <c r="R754" s="150"/>
      <c r="S754" s="83"/>
      <c r="T754" s="165"/>
      <c r="U754" s="81"/>
      <c r="V754" s="150"/>
      <c r="W754" s="82"/>
      <c r="X754" s="194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  <c r="AX754" s="78"/>
      <c r="AY754" s="78"/>
      <c r="AZ754" s="78"/>
      <c r="BA754" s="78"/>
      <c r="BB754" s="78"/>
      <c r="BC754" s="78"/>
      <c r="BD754" s="78"/>
      <c r="BE754" s="78"/>
      <c r="BF754" s="78"/>
      <c r="BG754" s="78"/>
      <c r="BH754" s="78"/>
      <c r="BI754" s="78"/>
      <c r="BJ754" s="78"/>
      <c r="BK754" s="78"/>
      <c r="BL754" s="78"/>
      <c r="BM754" s="78"/>
      <c r="BN754" s="78"/>
      <c r="BO754" s="78"/>
      <c r="BP754" s="78"/>
      <c r="BQ754" s="78"/>
      <c r="BR754" s="78"/>
      <c r="BS754" s="78"/>
      <c r="BT754" s="78"/>
      <c r="BU754" s="78"/>
      <c r="BV754" s="78"/>
      <c r="BW754" s="78"/>
    </row>
    <row r="755" spans="1:75" s="84" customFormat="1" ht="19">
      <c r="A755" s="78"/>
      <c r="B755" s="141"/>
      <c r="C755" s="80"/>
      <c r="D755" s="78"/>
      <c r="E755" s="78"/>
      <c r="F755" s="150"/>
      <c r="G755" s="157"/>
      <c r="H755" s="150"/>
      <c r="I755" s="133"/>
      <c r="J755" s="150"/>
      <c r="K755" s="150"/>
      <c r="L755" s="165"/>
      <c r="M755" s="81"/>
      <c r="N755" s="150"/>
      <c r="O755" s="81"/>
      <c r="P755" s="165"/>
      <c r="Q755" s="81"/>
      <c r="R755" s="150"/>
      <c r="S755" s="83"/>
      <c r="T755" s="165"/>
      <c r="U755" s="81"/>
      <c r="V755" s="150"/>
      <c r="W755" s="82"/>
      <c r="X755" s="194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  <c r="AX755" s="78"/>
      <c r="AY755" s="78"/>
      <c r="AZ755" s="78"/>
      <c r="BA755" s="78"/>
      <c r="BB755" s="78"/>
      <c r="BC755" s="78"/>
      <c r="BD755" s="78"/>
      <c r="BE755" s="78"/>
      <c r="BF755" s="78"/>
      <c r="BG755" s="78"/>
      <c r="BH755" s="78"/>
      <c r="BI755" s="78"/>
      <c r="BJ755" s="78"/>
      <c r="BK755" s="78"/>
      <c r="BL755" s="78"/>
      <c r="BM755" s="78"/>
      <c r="BN755" s="78"/>
      <c r="BO755" s="78"/>
      <c r="BP755" s="78"/>
      <c r="BQ755" s="78"/>
      <c r="BR755" s="78"/>
      <c r="BS755" s="78"/>
      <c r="BT755" s="78"/>
      <c r="BU755" s="78"/>
      <c r="BV755" s="78"/>
      <c r="BW755" s="78"/>
    </row>
    <row r="756" spans="1:75" s="84" customFormat="1" ht="19">
      <c r="A756" s="78"/>
      <c r="B756" s="141"/>
      <c r="C756" s="80"/>
      <c r="D756" s="78"/>
      <c r="E756" s="78"/>
      <c r="F756" s="150"/>
      <c r="G756" s="157"/>
      <c r="H756" s="150"/>
      <c r="I756" s="133"/>
      <c r="J756" s="150"/>
      <c r="K756" s="150"/>
      <c r="L756" s="165"/>
      <c r="M756" s="81"/>
      <c r="N756" s="150"/>
      <c r="O756" s="81"/>
      <c r="P756" s="165"/>
      <c r="Q756" s="81"/>
      <c r="R756" s="150"/>
      <c r="S756" s="83"/>
      <c r="T756" s="165"/>
      <c r="U756" s="81"/>
      <c r="V756" s="150"/>
      <c r="W756" s="82"/>
      <c r="X756" s="194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  <c r="BG756" s="78"/>
      <c r="BH756" s="78"/>
      <c r="BI756" s="78"/>
      <c r="BJ756" s="78"/>
      <c r="BK756" s="78"/>
      <c r="BL756" s="78"/>
      <c r="BM756" s="78"/>
      <c r="BN756" s="78"/>
      <c r="BO756" s="78"/>
      <c r="BP756" s="78"/>
      <c r="BQ756" s="78"/>
      <c r="BR756" s="78"/>
      <c r="BS756" s="78"/>
      <c r="BT756" s="78"/>
      <c r="BU756" s="78"/>
      <c r="BV756" s="78"/>
      <c r="BW756" s="78"/>
    </row>
    <row r="757" spans="1:75" s="84" customFormat="1" ht="19">
      <c r="A757" s="78"/>
      <c r="B757" s="141"/>
      <c r="C757" s="80"/>
      <c r="D757" s="78"/>
      <c r="E757" s="78"/>
      <c r="F757" s="150"/>
      <c r="G757" s="157"/>
      <c r="H757" s="150"/>
      <c r="I757" s="133"/>
      <c r="J757" s="150"/>
      <c r="K757" s="150"/>
      <c r="L757" s="165"/>
      <c r="M757" s="81"/>
      <c r="N757" s="150"/>
      <c r="O757" s="81"/>
      <c r="P757" s="165"/>
      <c r="Q757" s="81"/>
      <c r="R757" s="150"/>
      <c r="S757" s="83"/>
      <c r="T757" s="165"/>
      <c r="U757" s="81"/>
      <c r="V757" s="150"/>
      <c r="W757" s="82"/>
      <c r="X757" s="194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  <c r="BG757" s="78"/>
      <c r="BH757" s="78"/>
      <c r="BI757" s="78"/>
      <c r="BJ757" s="78"/>
      <c r="BK757" s="78"/>
      <c r="BL757" s="78"/>
      <c r="BM757" s="78"/>
      <c r="BN757" s="78"/>
      <c r="BO757" s="78"/>
      <c r="BP757" s="78"/>
      <c r="BQ757" s="78"/>
      <c r="BR757" s="78"/>
      <c r="BS757" s="78"/>
      <c r="BT757" s="78"/>
      <c r="BU757" s="78"/>
      <c r="BV757" s="78"/>
      <c r="BW757" s="78"/>
    </row>
    <row r="758" spans="1:75" s="84" customFormat="1" ht="19">
      <c r="A758" s="78"/>
      <c r="B758" s="141"/>
      <c r="C758" s="80"/>
      <c r="D758" s="78"/>
      <c r="E758" s="78"/>
      <c r="F758" s="150"/>
      <c r="G758" s="157"/>
      <c r="H758" s="150"/>
      <c r="I758" s="133"/>
      <c r="J758" s="150"/>
      <c r="K758" s="150"/>
      <c r="L758" s="165"/>
      <c r="M758" s="81"/>
      <c r="N758" s="150"/>
      <c r="O758" s="81"/>
      <c r="P758" s="165"/>
      <c r="Q758" s="81"/>
      <c r="R758" s="150"/>
      <c r="S758" s="83"/>
      <c r="T758" s="165"/>
      <c r="U758" s="81"/>
      <c r="V758" s="150"/>
      <c r="W758" s="82"/>
      <c r="X758" s="194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  <c r="AV758" s="78"/>
      <c r="AW758" s="78"/>
      <c r="AX758" s="78"/>
      <c r="AY758" s="78"/>
      <c r="AZ758" s="78"/>
      <c r="BA758" s="78"/>
      <c r="BB758" s="78"/>
      <c r="BC758" s="78"/>
      <c r="BD758" s="78"/>
      <c r="BE758" s="78"/>
      <c r="BF758" s="78"/>
      <c r="BG758" s="78"/>
      <c r="BH758" s="78"/>
      <c r="BI758" s="78"/>
      <c r="BJ758" s="78"/>
      <c r="BK758" s="78"/>
      <c r="BL758" s="78"/>
      <c r="BM758" s="78"/>
      <c r="BN758" s="78"/>
      <c r="BO758" s="78"/>
      <c r="BP758" s="78"/>
      <c r="BQ758" s="78"/>
      <c r="BR758" s="78"/>
      <c r="BS758" s="78"/>
      <c r="BT758" s="78"/>
      <c r="BU758" s="78"/>
      <c r="BV758" s="78"/>
      <c r="BW758" s="78"/>
    </row>
    <row r="759" spans="1:75" s="84" customFormat="1" ht="19">
      <c r="A759" s="78"/>
      <c r="B759" s="141"/>
      <c r="C759" s="80"/>
      <c r="D759" s="78"/>
      <c r="E759" s="78"/>
      <c r="F759" s="150"/>
      <c r="G759" s="157"/>
      <c r="H759" s="150"/>
      <c r="I759" s="133"/>
      <c r="J759" s="150"/>
      <c r="K759" s="150"/>
      <c r="L759" s="165"/>
      <c r="M759" s="81"/>
      <c r="N759" s="150"/>
      <c r="O759" s="81"/>
      <c r="P759" s="165"/>
      <c r="Q759" s="81"/>
      <c r="R759" s="150"/>
      <c r="S759" s="83"/>
      <c r="T759" s="165"/>
      <c r="U759" s="81"/>
      <c r="V759" s="150"/>
      <c r="W759" s="82"/>
      <c r="X759" s="194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  <c r="AX759" s="78"/>
      <c r="AY759" s="78"/>
      <c r="AZ759" s="78"/>
      <c r="BA759" s="78"/>
      <c r="BB759" s="78"/>
      <c r="BC759" s="78"/>
      <c r="BD759" s="78"/>
      <c r="BE759" s="78"/>
      <c r="BF759" s="78"/>
      <c r="BG759" s="78"/>
      <c r="BH759" s="78"/>
      <c r="BI759" s="78"/>
      <c r="BJ759" s="78"/>
      <c r="BK759" s="78"/>
      <c r="BL759" s="78"/>
      <c r="BM759" s="78"/>
      <c r="BN759" s="78"/>
      <c r="BO759" s="78"/>
      <c r="BP759" s="78"/>
      <c r="BQ759" s="78"/>
      <c r="BR759" s="78"/>
      <c r="BS759" s="78"/>
      <c r="BT759" s="78"/>
      <c r="BU759" s="78"/>
      <c r="BV759" s="78"/>
      <c r="BW759" s="78"/>
    </row>
    <row r="760" spans="1:75" s="84" customFormat="1" ht="19">
      <c r="A760" s="78"/>
      <c r="B760" s="141"/>
      <c r="C760" s="80"/>
      <c r="D760" s="78"/>
      <c r="E760" s="78"/>
      <c r="F760" s="150"/>
      <c r="G760" s="157"/>
      <c r="H760" s="150"/>
      <c r="I760" s="133"/>
      <c r="J760" s="150"/>
      <c r="K760" s="150"/>
      <c r="L760" s="165"/>
      <c r="M760" s="81"/>
      <c r="N760" s="150"/>
      <c r="O760" s="81"/>
      <c r="P760" s="165"/>
      <c r="Q760" s="81"/>
      <c r="R760" s="150"/>
      <c r="S760" s="83"/>
      <c r="T760" s="165"/>
      <c r="U760" s="81"/>
      <c r="V760" s="150"/>
      <c r="W760" s="82"/>
      <c r="X760" s="194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  <c r="AX760" s="78"/>
      <c r="AY760" s="78"/>
      <c r="AZ760" s="78"/>
      <c r="BA760" s="78"/>
      <c r="BB760" s="78"/>
      <c r="BC760" s="78"/>
      <c r="BD760" s="78"/>
      <c r="BE760" s="78"/>
      <c r="BF760" s="78"/>
      <c r="BG760" s="78"/>
      <c r="BH760" s="78"/>
      <c r="BI760" s="78"/>
      <c r="BJ760" s="78"/>
      <c r="BK760" s="78"/>
      <c r="BL760" s="78"/>
      <c r="BM760" s="78"/>
      <c r="BN760" s="78"/>
      <c r="BO760" s="78"/>
      <c r="BP760" s="78"/>
      <c r="BQ760" s="78"/>
      <c r="BR760" s="78"/>
      <c r="BS760" s="78"/>
      <c r="BT760" s="78"/>
      <c r="BU760" s="78"/>
      <c r="BV760" s="78"/>
      <c r="BW760" s="78"/>
    </row>
    <row r="761" spans="1:75" s="84" customFormat="1" ht="19">
      <c r="A761" s="78"/>
      <c r="B761" s="141"/>
      <c r="C761" s="80"/>
      <c r="D761" s="78"/>
      <c r="E761" s="78"/>
      <c r="F761" s="150"/>
      <c r="G761" s="157"/>
      <c r="H761" s="150"/>
      <c r="I761" s="133"/>
      <c r="J761" s="150"/>
      <c r="K761" s="150"/>
      <c r="L761" s="165"/>
      <c r="M761" s="81"/>
      <c r="N761" s="150"/>
      <c r="O761" s="81"/>
      <c r="P761" s="165"/>
      <c r="Q761" s="81"/>
      <c r="R761" s="150"/>
      <c r="S761" s="83"/>
      <c r="T761" s="165"/>
      <c r="U761" s="81"/>
      <c r="V761" s="150"/>
      <c r="W761" s="82"/>
      <c r="X761" s="194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  <c r="AV761" s="78"/>
      <c r="AW761" s="78"/>
      <c r="AX761" s="78"/>
      <c r="AY761" s="78"/>
      <c r="AZ761" s="78"/>
      <c r="BA761" s="78"/>
      <c r="BB761" s="78"/>
      <c r="BC761" s="78"/>
      <c r="BD761" s="78"/>
      <c r="BE761" s="78"/>
      <c r="BF761" s="78"/>
      <c r="BG761" s="78"/>
      <c r="BH761" s="78"/>
      <c r="BI761" s="78"/>
      <c r="BJ761" s="78"/>
      <c r="BK761" s="78"/>
      <c r="BL761" s="78"/>
      <c r="BM761" s="78"/>
      <c r="BN761" s="78"/>
      <c r="BO761" s="78"/>
      <c r="BP761" s="78"/>
      <c r="BQ761" s="78"/>
      <c r="BR761" s="78"/>
      <c r="BS761" s="78"/>
      <c r="BT761" s="78"/>
      <c r="BU761" s="78"/>
      <c r="BV761" s="78"/>
      <c r="BW761" s="78"/>
    </row>
    <row r="762" spans="1:75" s="84" customFormat="1" ht="19">
      <c r="A762" s="78"/>
      <c r="B762" s="141"/>
      <c r="C762" s="80"/>
      <c r="D762" s="78"/>
      <c r="E762" s="78"/>
      <c r="F762" s="150"/>
      <c r="G762" s="157"/>
      <c r="H762" s="150"/>
      <c r="I762" s="133"/>
      <c r="J762" s="150"/>
      <c r="K762" s="150"/>
      <c r="L762" s="165"/>
      <c r="M762" s="81"/>
      <c r="N762" s="150"/>
      <c r="O762" s="81"/>
      <c r="P762" s="165"/>
      <c r="Q762" s="81"/>
      <c r="R762" s="150"/>
      <c r="S762" s="83"/>
      <c r="T762" s="165"/>
      <c r="U762" s="81"/>
      <c r="V762" s="150"/>
      <c r="W762" s="82"/>
      <c r="X762" s="194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  <c r="AX762" s="78"/>
      <c r="AY762" s="78"/>
      <c r="AZ762" s="78"/>
      <c r="BA762" s="78"/>
      <c r="BB762" s="78"/>
      <c r="BC762" s="78"/>
      <c r="BD762" s="78"/>
      <c r="BE762" s="78"/>
      <c r="BF762" s="78"/>
      <c r="BG762" s="78"/>
      <c r="BH762" s="78"/>
      <c r="BI762" s="78"/>
      <c r="BJ762" s="78"/>
      <c r="BK762" s="78"/>
      <c r="BL762" s="78"/>
      <c r="BM762" s="78"/>
      <c r="BN762" s="78"/>
      <c r="BO762" s="78"/>
      <c r="BP762" s="78"/>
      <c r="BQ762" s="78"/>
      <c r="BR762" s="78"/>
      <c r="BS762" s="78"/>
      <c r="BT762" s="78"/>
      <c r="BU762" s="78"/>
      <c r="BV762" s="78"/>
      <c r="BW762" s="78"/>
    </row>
    <row r="763" spans="1:75" s="84" customFormat="1" ht="19">
      <c r="A763" s="78"/>
      <c r="B763" s="141"/>
      <c r="C763" s="80"/>
      <c r="D763" s="78"/>
      <c r="E763" s="78"/>
      <c r="F763" s="150"/>
      <c r="G763" s="157"/>
      <c r="H763" s="150"/>
      <c r="I763" s="133"/>
      <c r="J763" s="150"/>
      <c r="K763" s="150"/>
      <c r="L763" s="165"/>
      <c r="M763" s="81"/>
      <c r="N763" s="150"/>
      <c r="O763" s="81"/>
      <c r="P763" s="165"/>
      <c r="Q763" s="81"/>
      <c r="R763" s="150"/>
      <c r="S763" s="83"/>
      <c r="T763" s="165"/>
      <c r="U763" s="81"/>
      <c r="V763" s="150"/>
      <c r="W763" s="82"/>
      <c r="X763" s="194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  <c r="AX763" s="78"/>
      <c r="AY763" s="78"/>
      <c r="AZ763" s="78"/>
      <c r="BA763" s="78"/>
      <c r="BB763" s="78"/>
      <c r="BC763" s="78"/>
      <c r="BD763" s="78"/>
      <c r="BE763" s="78"/>
      <c r="BF763" s="78"/>
      <c r="BG763" s="78"/>
      <c r="BH763" s="78"/>
      <c r="BI763" s="78"/>
      <c r="BJ763" s="78"/>
      <c r="BK763" s="78"/>
      <c r="BL763" s="78"/>
      <c r="BM763" s="78"/>
      <c r="BN763" s="78"/>
      <c r="BO763" s="78"/>
      <c r="BP763" s="78"/>
      <c r="BQ763" s="78"/>
      <c r="BR763" s="78"/>
      <c r="BS763" s="78"/>
      <c r="BT763" s="78"/>
      <c r="BU763" s="78"/>
      <c r="BV763" s="78"/>
      <c r="BW763" s="78"/>
    </row>
    <row r="764" spans="1:75" s="84" customFormat="1" ht="19">
      <c r="A764" s="78"/>
      <c r="B764" s="141"/>
      <c r="C764" s="80"/>
      <c r="D764" s="78"/>
      <c r="E764" s="78"/>
      <c r="F764" s="150"/>
      <c r="G764" s="157"/>
      <c r="H764" s="150"/>
      <c r="I764" s="133"/>
      <c r="J764" s="150"/>
      <c r="K764" s="150"/>
      <c r="L764" s="165"/>
      <c r="M764" s="81"/>
      <c r="N764" s="150"/>
      <c r="O764" s="81"/>
      <c r="P764" s="165"/>
      <c r="Q764" s="81"/>
      <c r="R764" s="150"/>
      <c r="S764" s="83"/>
      <c r="T764" s="165"/>
      <c r="U764" s="81"/>
      <c r="V764" s="150"/>
      <c r="W764" s="82"/>
      <c r="X764" s="194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  <c r="AX764" s="78"/>
      <c r="AY764" s="78"/>
      <c r="AZ764" s="78"/>
      <c r="BA764" s="78"/>
      <c r="BB764" s="78"/>
      <c r="BC764" s="78"/>
      <c r="BD764" s="78"/>
      <c r="BE764" s="78"/>
      <c r="BF764" s="78"/>
      <c r="BG764" s="78"/>
      <c r="BH764" s="78"/>
      <c r="BI764" s="78"/>
      <c r="BJ764" s="78"/>
      <c r="BK764" s="78"/>
      <c r="BL764" s="78"/>
      <c r="BM764" s="78"/>
      <c r="BN764" s="78"/>
      <c r="BO764" s="78"/>
      <c r="BP764" s="78"/>
      <c r="BQ764" s="78"/>
      <c r="BR764" s="78"/>
      <c r="BS764" s="78"/>
      <c r="BT764" s="78"/>
      <c r="BU764" s="78"/>
      <c r="BV764" s="78"/>
      <c r="BW764" s="78"/>
    </row>
    <row r="765" spans="1:75" s="84" customFormat="1" ht="19">
      <c r="A765" s="78"/>
      <c r="B765" s="141"/>
      <c r="C765" s="80"/>
      <c r="D765" s="78"/>
      <c r="E765" s="78"/>
      <c r="F765" s="150"/>
      <c r="G765" s="157"/>
      <c r="H765" s="150"/>
      <c r="I765" s="133"/>
      <c r="J765" s="150"/>
      <c r="K765" s="150"/>
      <c r="L765" s="165"/>
      <c r="M765" s="81"/>
      <c r="N765" s="150"/>
      <c r="O765" s="81"/>
      <c r="P765" s="165"/>
      <c r="Q765" s="81"/>
      <c r="R765" s="150"/>
      <c r="S765" s="83"/>
      <c r="T765" s="165"/>
      <c r="U765" s="81"/>
      <c r="V765" s="150"/>
      <c r="W765" s="82"/>
      <c r="X765" s="194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  <c r="AX765" s="78"/>
      <c r="AY765" s="78"/>
      <c r="AZ765" s="78"/>
      <c r="BA765" s="78"/>
      <c r="BB765" s="78"/>
      <c r="BC765" s="78"/>
      <c r="BD765" s="78"/>
      <c r="BE765" s="78"/>
      <c r="BF765" s="78"/>
      <c r="BG765" s="78"/>
      <c r="BH765" s="78"/>
      <c r="BI765" s="78"/>
      <c r="BJ765" s="78"/>
      <c r="BK765" s="78"/>
      <c r="BL765" s="78"/>
      <c r="BM765" s="78"/>
      <c r="BN765" s="78"/>
      <c r="BO765" s="78"/>
      <c r="BP765" s="78"/>
      <c r="BQ765" s="78"/>
      <c r="BR765" s="78"/>
      <c r="BS765" s="78"/>
      <c r="BT765" s="78"/>
      <c r="BU765" s="78"/>
      <c r="BV765" s="78"/>
      <c r="BW765" s="78"/>
    </row>
    <row r="766" spans="1:75" s="84" customFormat="1" ht="19">
      <c r="A766" s="78"/>
      <c r="B766" s="141"/>
      <c r="C766" s="80"/>
      <c r="D766" s="78"/>
      <c r="E766" s="78"/>
      <c r="F766" s="150"/>
      <c r="G766" s="157"/>
      <c r="H766" s="150"/>
      <c r="I766" s="133"/>
      <c r="J766" s="150"/>
      <c r="K766" s="150"/>
      <c r="L766" s="165"/>
      <c r="M766" s="81"/>
      <c r="N766" s="150"/>
      <c r="O766" s="81"/>
      <c r="P766" s="165"/>
      <c r="Q766" s="81"/>
      <c r="R766" s="150"/>
      <c r="S766" s="83"/>
      <c r="T766" s="165"/>
      <c r="U766" s="81"/>
      <c r="V766" s="150"/>
      <c r="W766" s="82"/>
      <c r="X766" s="194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  <c r="AX766" s="78"/>
      <c r="AY766" s="78"/>
      <c r="AZ766" s="78"/>
      <c r="BA766" s="78"/>
      <c r="BB766" s="78"/>
      <c r="BC766" s="78"/>
      <c r="BD766" s="78"/>
      <c r="BE766" s="78"/>
      <c r="BF766" s="78"/>
      <c r="BG766" s="78"/>
      <c r="BH766" s="78"/>
      <c r="BI766" s="78"/>
      <c r="BJ766" s="78"/>
      <c r="BK766" s="78"/>
      <c r="BL766" s="78"/>
      <c r="BM766" s="78"/>
      <c r="BN766" s="78"/>
      <c r="BO766" s="78"/>
      <c r="BP766" s="78"/>
      <c r="BQ766" s="78"/>
      <c r="BR766" s="78"/>
      <c r="BS766" s="78"/>
      <c r="BT766" s="78"/>
      <c r="BU766" s="78"/>
      <c r="BV766" s="78"/>
      <c r="BW766" s="78"/>
    </row>
    <row r="767" spans="1:75" s="84" customFormat="1" ht="19">
      <c r="A767" s="78"/>
      <c r="B767" s="141"/>
      <c r="C767" s="80"/>
      <c r="D767" s="78"/>
      <c r="E767" s="78"/>
      <c r="F767" s="150"/>
      <c r="G767" s="157"/>
      <c r="H767" s="150"/>
      <c r="I767" s="133"/>
      <c r="J767" s="150"/>
      <c r="K767" s="150"/>
      <c r="L767" s="165"/>
      <c r="M767" s="81"/>
      <c r="N767" s="150"/>
      <c r="O767" s="81"/>
      <c r="P767" s="165"/>
      <c r="Q767" s="81"/>
      <c r="R767" s="150"/>
      <c r="S767" s="83"/>
      <c r="T767" s="165"/>
      <c r="U767" s="81"/>
      <c r="V767" s="150"/>
      <c r="W767" s="82"/>
      <c r="X767" s="194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  <c r="AX767" s="78"/>
      <c r="AY767" s="78"/>
      <c r="AZ767" s="78"/>
      <c r="BA767" s="78"/>
      <c r="BB767" s="78"/>
      <c r="BC767" s="78"/>
      <c r="BD767" s="78"/>
      <c r="BE767" s="78"/>
      <c r="BF767" s="78"/>
      <c r="BG767" s="78"/>
      <c r="BH767" s="78"/>
      <c r="BI767" s="78"/>
      <c r="BJ767" s="78"/>
      <c r="BK767" s="78"/>
      <c r="BL767" s="78"/>
      <c r="BM767" s="78"/>
      <c r="BN767" s="78"/>
      <c r="BO767" s="78"/>
      <c r="BP767" s="78"/>
      <c r="BQ767" s="78"/>
      <c r="BR767" s="78"/>
      <c r="BS767" s="78"/>
      <c r="BT767" s="78"/>
      <c r="BU767" s="78"/>
      <c r="BV767" s="78"/>
      <c r="BW767" s="78"/>
    </row>
    <row r="768" spans="1:75" s="84" customFormat="1" ht="19">
      <c r="A768" s="78"/>
      <c r="B768" s="141"/>
      <c r="C768" s="80"/>
      <c r="D768" s="78"/>
      <c r="E768" s="78"/>
      <c r="F768" s="150"/>
      <c r="G768" s="157"/>
      <c r="H768" s="150"/>
      <c r="I768" s="133"/>
      <c r="J768" s="150"/>
      <c r="K768" s="150"/>
      <c r="L768" s="165"/>
      <c r="M768" s="81"/>
      <c r="N768" s="150"/>
      <c r="O768" s="81"/>
      <c r="P768" s="165"/>
      <c r="Q768" s="81"/>
      <c r="R768" s="150"/>
      <c r="S768" s="83"/>
      <c r="T768" s="165"/>
      <c r="U768" s="81"/>
      <c r="V768" s="150"/>
      <c r="W768" s="82"/>
      <c r="X768" s="194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  <c r="AX768" s="78"/>
      <c r="AY768" s="78"/>
      <c r="AZ768" s="78"/>
      <c r="BA768" s="78"/>
      <c r="BB768" s="78"/>
      <c r="BC768" s="78"/>
      <c r="BD768" s="78"/>
      <c r="BE768" s="78"/>
      <c r="BF768" s="78"/>
      <c r="BG768" s="78"/>
      <c r="BH768" s="78"/>
      <c r="BI768" s="78"/>
      <c r="BJ768" s="78"/>
      <c r="BK768" s="78"/>
      <c r="BL768" s="78"/>
      <c r="BM768" s="78"/>
      <c r="BN768" s="78"/>
      <c r="BO768" s="78"/>
      <c r="BP768" s="78"/>
      <c r="BQ768" s="78"/>
      <c r="BR768" s="78"/>
      <c r="BS768" s="78"/>
      <c r="BT768" s="78"/>
      <c r="BU768" s="78"/>
      <c r="BV768" s="78"/>
      <c r="BW768" s="78"/>
    </row>
    <row r="769" spans="1:75" s="84" customFormat="1" ht="19">
      <c r="A769" s="78"/>
      <c r="B769" s="141"/>
      <c r="C769" s="80"/>
      <c r="D769" s="78"/>
      <c r="E769" s="78"/>
      <c r="F769" s="150"/>
      <c r="G769" s="157"/>
      <c r="H769" s="150"/>
      <c r="I769" s="133"/>
      <c r="J769" s="150"/>
      <c r="K769" s="150"/>
      <c r="L769" s="165"/>
      <c r="M769" s="81"/>
      <c r="N769" s="150"/>
      <c r="O769" s="81"/>
      <c r="P769" s="165"/>
      <c r="Q769" s="81"/>
      <c r="R769" s="150"/>
      <c r="S769" s="83"/>
      <c r="T769" s="165"/>
      <c r="U769" s="81"/>
      <c r="V769" s="150"/>
      <c r="W769" s="82"/>
      <c r="X769" s="194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  <c r="AV769" s="78"/>
      <c r="AW769" s="78"/>
      <c r="AX769" s="78"/>
      <c r="AY769" s="78"/>
      <c r="AZ769" s="78"/>
      <c r="BA769" s="78"/>
      <c r="BB769" s="78"/>
      <c r="BC769" s="78"/>
      <c r="BD769" s="78"/>
      <c r="BE769" s="78"/>
      <c r="BF769" s="78"/>
      <c r="BG769" s="78"/>
      <c r="BH769" s="78"/>
      <c r="BI769" s="78"/>
      <c r="BJ769" s="78"/>
      <c r="BK769" s="78"/>
      <c r="BL769" s="78"/>
      <c r="BM769" s="78"/>
      <c r="BN769" s="78"/>
      <c r="BO769" s="78"/>
      <c r="BP769" s="78"/>
      <c r="BQ769" s="78"/>
      <c r="BR769" s="78"/>
      <c r="BS769" s="78"/>
      <c r="BT769" s="78"/>
      <c r="BU769" s="78"/>
      <c r="BV769" s="78"/>
      <c r="BW769" s="78"/>
    </row>
    <row r="770" spans="1:75" s="84" customFormat="1" ht="19">
      <c r="A770" s="78"/>
      <c r="B770" s="141"/>
      <c r="C770" s="80"/>
      <c r="D770" s="78"/>
      <c r="E770" s="78"/>
      <c r="F770" s="150"/>
      <c r="G770" s="157"/>
      <c r="H770" s="150"/>
      <c r="I770" s="133"/>
      <c r="J770" s="150"/>
      <c r="K770" s="150"/>
      <c r="L770" s="165"/>
      <c r="M770" s="81"/>
      <c r="N770" s="150"/>
      <c r="O770" s="81"/>
      <c r="P770" s="165"/>
      <c r="Q770" s="81"/>
      <c r="R770" s="150"/>
      <c r="S770" s="83"/>
      <c r="T770" s="165"/>
      <c r="U770" s="81"/>
      <c r="V770" s="150"/>
      <c r="W770" s="82"/>
      <c r="X770" s="194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  <c r="AV770" s="78"/>
      <c r="AW770" s="78"/>
      <c r="AX770" s="78"/>
      <c r="AY770" s="78"/>
      <c r="AZ770" s="78"/>
      <c r="BA770" s="78"/>
      <c r="BB770" s="78"/>
      <c r="BC770" s="78"/>
      <c r="BD770" s="78"/>
      <c r="BE770" s="78"/>
      <c r="BF770" s="78"/>
      <c r="BG770" s="78"/>
      <c r="BH770" s="78"/>
      <c r="BI770" s="78"/>
      <c r="BJ770" s="78"/>
      <c r="BK770" s="78"/>
      <c r="BL770" s="78"/>
      <c r="BM770" s="78"/>
      <c r="BN770" s="78"/>
      <c r="BO770" s="78"/>
      <c r="BP770" s="78"/>
      <c r="BQ770" s="78"/>
      <c r="BR770" s="78"/>
      <c r="BS770" s="78"/>
      <c r="BT770" s="78"/>
      <c r="BU770" s="78"/>
      <c r="BV770" s="78"/>
      <c r="BW770" s="78"/>
    </row>
    <row r="771" spans="1:75" s="84" customFormat="1" ht="19">
      <c r="A771" s="78"/>
      <c r="B771" s="141"/>
      <c r="C771" s="80"/>
      <c r="D771" s="78"/>
      <c r="E771" s="78"/>
      <c r="F771" s="150"/>
      <c r="G771" s="157"/>
      <c r="H771" s="150"/>
      <c r="I771" s="133"/>
      <c r="J771" s="150"/>
      <c r="K771" s="150"/>
      <c r="L771" s="165"/>
      <c r="M771" s="81"/>
      <c r="N771" s="150"/>
      <c r="O771" s="81"/>
      <c r="P771" s="165"/>
      <c r="Q771" s="81"/>
      <c r="R771" s="150"/>
      <c r="S771" s="83"/>
      <c r="T771" s="165"/>
      <c r="U771" s="81"/>
      <c r="V771" s="150"/>
      <c r="W771" s="82"/>
      <c r="X771" s="194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  <c r="AV771" s="78"/>
      <c r="AW771" s="78"/>
      <c r="AX771" s="78"/>
      <c r="AY771" s="78"/>
      <c r="AZ771" s="78"/>
      <c r="BA771" s="78"/>
      <c r="BB771" s="78"/>
      <c r="BC771" s="78"/>
      <c r="BD771" s="78"/>
      <c r="BE771" s="78"/>
      <c r="BF771" s="78"/>
      <c r="BG771" s="78"/>
      <c r="BH771" s="78"/>
      <c r="BI771" s="78"/>
      <c r="BJ771" s="78"/>
      <c r="BK771" s="78"/>
      <c r="BL771" s="78"/>
      <c r="BM771" s="78"/>
      <c r="BN771" s="78"/>
      <c r="BO771" s="78"/>
      <c r="BP771" s="78"/>
      <c r="BQ771" s="78"/>
      <c r="BR771" s="78"/>
      <c r="BS771" s="78"/>
      <c r="BT771" s="78"/>
      <c r="BU771" s="78"/>
      <c r="BV771" s="78"/>
      <c r="BW771" s="78"/>
    </row>
    <row r="772" spans="1:75" s="84" customFormat="1" ht="19">
      <c r="A772" s="78"/>
      <c r="B772" s="141"/>
      <c r="C772" s="80"/>
      <c r="D772" s="78"/>
      <c r="E772" s="78"/>
      <c r="F772" s="150"/>
      <c r="G772" s="157"/>
      <c r="H772" s="150"/>
      <c r="I772" s="133"/>
      <c r="J772" s="150"/>
      <c r="K772" s="150"/>
      <c r="L772" s="165"/>
      <c r="M772" s="81"/>
      <c r="N772" s="150"/>
      <c r="O772" s="81"/>
      <c r="P772" s="165"/>
      <c r="Q772" s="81"/>
      <c r="R772" s="150"/>
      <c r="S772" s="83"/>
      <c r="T772" s="165"/>
      <c r="U772" s="81"/>
      <c r="V772" s="150"/>
      <c r="W772" s="82"/>
      <c r="X772" s="194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  <c r="AV772" s="78"/>
      <c r="AW772" s="78"/>
      <c r="AX772" s="78"/>
      <c r="AY772" s="78"/>
      <c r="AZ772" s="78"/>
      <c r="BA772" s="78"/>
      <c r="BB772" s="78"/>
      <c r="BC772" s="78"/>
      <c r="BD772" s="78"/>
      <c r="BE772" s="78"/>
      <c r="BF772" s="78"/>
      <c r="BG772" s="78"/>
      <c r="BH772" s="78"/>
      <c r="BI772" s="78"/>
      <c r="BJ772" s="78"/>
      <c r="BK772" s="78"/>
      <c r="BL772" s="78"/>
      <c r="BM772" s="78"/>
      <c r="BN772" s="78"/>
      <c r="BO772" s="78"/>
      <c r="BP772" s="78"/>
      <c r="BQ772" s="78"/>
      <c r="BR772" s="78"/>
      <c r="BS772" s="78"/>
      <c r="BT772" s="78"/>
      <c r="BU772" s="78"/>
      <c r="BV772" s="78"/>
      <c r="BW772" s="78"/>
    </row>
    <row r="773" spans="1:75" s="84" customFormat="1" ht="19">
      <c r="A773" s="78"/>
      <c r="B773" s="141"/>
      <c r="C773" s="80"/>
      <c r="D773" s="78"/>
      <c r="E773" s="78"/>
      <c r="F773" s="150"/>
      <c r="G773" s="157"/>
      <c r="H773" s="150"/>
      <c r="I773" s="133"/>
      <c r="J773" s="150"/>
      <c r="K773" s="150"/>
      <c r="L773" s="165"/>
      <c r="M773" s="81"/>
      <c r="N773" s="150"/>
      <c r="O773" s="81"/>
      <c r="P773" s="165"/>
      <c r="Q773" s="81"/>
      <c r="R773" s="150"/>
      <c r="S773" s="83"/>
      <c r="T773" s="165"/>
      <c r="U773" s="81"/>
      <c r="V773" s="150"/>
      <c r="W773" s="82"/>
      <c r="X773" s="194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  <c r="AV773" s="78"/>
      <c r="AW773" s="78"/>
      <c r="AX773" s="78"/>
      <c r="AY773" s="78"/>
      <c r="AZ773" s="78"/>
      <c r="BA773" s="78"/>
      <c r="BB773" s="78"/>
      <c r="BC773" s="78"/>
      <c r="BD773" s="78"/>
      <c r="BE773" s="78"/>
      <c r="BF773" s="78"/>
      <c r="BG773" s="78"/>
      <c r="BH773" s="78"/>
      <c r="BI773" s="78"/>
      <c r="BJ773" s="78"/>
      <c r="BK773" s="78"/>
      <c r="BL773" s="78"/>
      <c r="BM773" s="78"/>
      <c r="BN773" s="78"/>
      <c r="BO773" s="78"/>
      <c r="BP773" s="78"/>
      <c r="BQ773" s="78"/>
      <c r="BR773" s="78"/>
      <c r="BS773" s="78"/>
      <c r="BT773" s="78"/>
      <c r="BU773" s="78"/>
      <c r="BV773" s="78"/>
      <c r="BW773" s="78"/>
    </row>
    <row r="774" spans="1:75" s="84" customFormat="1" ht="19">
      <c r="A774" s="78"/>
      <c r="B774" s="141"/>
      <c r="C774" s="80"/>
      <c r="D774" s="78"/>
      <c r="E774" s="78"/>
      <c r="F774" s="150"/>
      <c r="G774" s="157"/>
      <c r="H774" s="150"/>
      <c r="I774" s="133"/>
      <c r="J774" s="150"/>
      <c r="K774" s="150"/>
      <c r="L774" s="165"/>
      <c r="M774" s="81"/>
      <c r="N774" s="150"/>
      <c r="O774" s="81"/>
      <c r="P774" s="165"/>
      <c r="Q774" s="81"/>
      <c r="R774" s="150"/>
      <c r="S774" s="83"/>
      <c r="T774" s="165"/>
      <c r="U774" s="81"/>
      <c r="V774" s="150"/>
      <c r="W774" s="82"/>
      <c r="X774" s="194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  <c r="BG774" s="78"/>
      <c r="BH774" s="78"/>
      <c r="BI774" s="78"/>
      <c r="BJ774" s="78"/>
      <c r="BK774" s="78"/>
      <c r="BL774" s="78"/>
      <c r="BM774" s="78"/>
      <c r="BN774" s="78"/>
      <c r="BO774" s="78"/>
      <c r="BP774" s="78"/>
      <c r="BQ774" s="78"/>
      <c r="BR774" s="78"/>
      <c r="BS774" s="78"/>
      <c r="BT774" s="78"/>
      <c r="BU774" s="78"/>
      <c r="BV774" s="78"/>
      <c r="BW774" s="78"/>
    </row>
    <row r="775" spans="1:75" s="84" customFormat="1" ht="19">
      <c r="A775" s="78"/>
      <c r="B775" s="141"/>
      <c r="C775" s="80"/>
      <c r="D775" s="78"/>
      <c r="E775" s="78"/>
      <c r="F775" s="150"/>
      <c r="G775" s="157"/>
      <c r="H775" s="150"/>
      <c r="I775" s="133"/>
      <c r="J775" s="150"/>
      <c r="K775" s="150"/>
      <c r="L775" s="165"/>
      <c r="M775" s="81"/>
      <c r="N775" s="150"/>
      <c r="O775" s="81"/>
      <c r="P775" s="165"/>
      <c r="Q775" s="81"/>
      <c r="R775" s="150"/>
      <c r="S775" s="83"/>
      <c r="T775" s="165"/>
      <c r="U775" s="81"/>
      <c r="V775" s="150"/>
      <c r="W775" s="82"/>
      <c r="X775" s="194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  <c r="AV775" s="78"/>
      <c r="AW775" s="78"/>
      <c r="AX775" s="78"/>
      <c r="AY775" s="78"/>
      <c r="AZ775" s="78"/>
      <c r="BA775" s="78"/>
      <c r="BB775" s="78"/>
      <c r="BC775" s="78"/>
      <c r="BD775" s="78"/>
      <c r="BE775" s="78"/>
      <c r="BF775" s="78"/>
      <c r="BG775" s="78"/>
      <c r="BH775" s="78"/>
      <c r="BI775" s="78"/>
      <c r="BJ775" s="78"/>
      <c r="BK775" s="78"/>
      <c r="BL775" s="78"/>
      <c r="BM775" s="78"/>
      <c r="BN775" s="78"/>
      <c r="BO775" s="78"/>
      <c r="BP775" s="78"/>
      <c r="BQ775" s="78"/>
      <c r="BR775" s="78"/>
      <c r="BS775" s="78"/>
      <c r="BT775" s="78"/>
      <c r="BU775" s="78"/>
      <c r="BV775" s="78"/>
      <c r="BW775" s="78"/>
    </row>
    <row r="776" spans="1:75" s="84" customFormat="1" ht="19">
      <c r="A776" s="78"/>
      <c r="B776" s="141"/>
      <c r="C776" s="80"/>
      <c r="D776" s="78"/>
      <c r="E776" s="78"/>
      <c r="F776" s="150"/>
      <c r="G776" s="157"/>
      <c r="H776" s="150"/>
      <c r="I776" s="133"/>
      <c r="J776" s="150"/>
      <c r="K776" s="150"/>
      <c r="L776" s="165"/>
      <c r="M776" s="81"/>
      <c r="N776" s="150"/>
      <c r="O776" s="81"/>
      <c r="P776" s="165"/>
      <c r="Q776" s="81"/>
      <c r="R776" s="150"/>
      <c r="S776" s="83"/>
      <c r="T776" s="165"/>
      <c r="U776" s="81"/>
      <c r="V776" s="150"/>
      <c r="W776" s="82"/>
      <c r="X776" s="194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  <c r="AV776" s="78"/>
      <c r="AW776" s="78"/>
      <c r="AX776" s="78"/>
      <c r="AY776" s="78"/>
      <c r="AZ776" s="78"/>
      <c r="BA776" s="78"/>
      <c r="BB776" s="78"/>
      <c r="BC776" s="78"/>
      <c r="BD776" s="78"/>
      <c r="BE776" s="78"/>
      <c r="BF776" s="78"/>
      <c r="BG776" s="78"/>
      <c r="BH776" s="78"/>
      <c r="BI776" s="78"/>
      <c r="BJ776" s="78"/>
      <c r="BK776" s="78"/>
      <c r="BL776" s="78"/>
      <c r="BM776" s="78"/>
      <c r="BN776" s="78"/>
      <c r="BO776" s="78"/>
      <c r="BP776" s="78"/>
      <c r="BQ776" s="78"/>
      <c r="BR776" s="78"/>
      <c r="BS776" s="78"/>
      <c r="BT776" s="78"/>
      <c r="BU776" s="78"/>
      <c r="BV776" s="78"/>
      <c r="BW776" s="78"/>
    </row>
    <row r="777" spans="1:75" s="84" customFormat="1" ht="19">
      <c r="A777" s="78"/>
      <c r="B777" s="141"/>
      <c r="C777" s="80"/>
      <c r="D777" s="78"/>
      <c r="E777" s="78"/>
      <c r="F777" s="150"/>
      <c r="G777" s="157"/>
      <c r="H777" s="150"/>
      <c r="I777" s="133"/>
      <c r="J777" s="150"/>
      <c r="K777" s="150"/>
      <c r="L777" s="165"/>
      <c r="M777" s="81"/>
      <c r="N777" s="150"/>
      <c r="O777" s="81"/>
      <c r="P777" s="165"/>
      <c r="Q777" s="81"/>
      <c r="R777" s="150"/>
      <c r="S777" s="83"/>
      <c r="T777" s="165"/>
      <c r="U777" s="81"/>
      <c r="V777" s="150"/>
      <c r="W777" s="82"/>
      <c r="X777" s="194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  <c r="AV777" s="78"/>
      <c r="AW777" s="78"/>
      <c r="AX777" s="78"/>
      <c r="AY777" s="78"/>
      <c r="AZ777" s="78"/>
      <c r="BA777" s="78"/>
      <c r="BB777" s="78"/>
      <c r="BC777" s="78"/>
      <c r="BD777" s="78"/>
      <c r="BE777" s="78"/>
      <c r="BF777" s="78"/>
      <c r="BG777" s="78"/>
      <c r="BH777" s="78"/>
      <c r="BI777" s="78"/>
      <c r="BJ777" s="78"/>
      <c r="BK777" s="78"/>
      <c r="BL777" s="78"/>
      <c r="BM777" s="78"/>
      <c r="BN777" s="78"/>
      <c r="BO777" s="78"/>
      <c r="BP777" s="78"/>
      <c r="BQ777" s="78"/>
      <c r="BR777" s="78"/>
      <c r="BS777" s="78"/>
      <c r="BT777" s="78"/>
      <c r="BU777" s="78"/>
      <c r="BV777" s="78"/>
      <c r="BW777" s="78"/>
    </row>
    <row r="778" spans="1:75" s="84" customFormat="1" ht="19">
      <c r="A778" s="78"/>
      <c r="B778" s="141"/>
      <c r="C778" s="80"/>
      <c r="D778" s="78"/>
      <c r="E778" s="78"/>
      <c r="F778" s="150"/>
      <c r="G778" s="157"/>
      <c r="H778" s="150"/>
      <c r="I778" s="133"/>
      <c r="J778" s="150"/>
      <c r="K778" s="150"/>
      <c r="L778" s="165"/>
      <c r="M778" s="81"/>
      <c r="N778" s="150"/>
      <c r="O778" s="81"/>
      <c r="P778" s="165"/>
      <c r="Q778" s="81"/>
      <c r="R778" s="150"/>
      <c r="S778" s="83"/>
      <c r="T778" s="165"/>
      <c r="U778" s="81"/>
      <c r="V778" s="150"/>
      <c r="W778" s="82"/>
      <c r="X778" s="194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  <c r="AV778" s="78"/>
      <c r="AW778" s="78"/>
      <c r="AX778" s="78"/>
      <c r="AY778" s="78"/>
      <c r="AZ778" s="78"/>
      <c r="BA778" s="78"/>
      <c r="BB778" s="78"/>
      <c r="BC778" s="78"/>
      <c r="BD778" s="78"/>
      <c r="BE778" s="78"/>
      <c r="BF778" s="78"/>
      <c r="BG778" s="78"/>
      <c r="BH778" s="78"/>
      <c r="BI778" s="78"/>
      <c r="BJ778" s="78"/>
      <c r="BK778" s="78"/>
      <c r="BL778" s="78"/>
      <c r="BM778" s="78"/>
      <c r="BN778" s="78"/>
      <c r="BO778" s="78"/>
      <c r="BP778" s="78"/>
      <c r="BQ778" s="78"/>
      <c r="BR778" s="78"/>
      <c r="BS778" s="78"/>
      <c r="BT778" s="78"/>
      <c r="BU778" s="78"/>
      <c r="BV778" s="78"/>
      <c r="BW778" s="78"/>
    </row>
    <row r="779" spans="1:75" s="84" customFormat="1" ht="19">
      <c r="A779" s="78"/>
      <c r="B779" s="141"/>
      <c r="C779" s="80"/>
      <c r="D779" s="78"/>
      <c r="E779" s="78"/>
      <c r="F779" s="150"/>
      <c r="G779" s="157"/>
      <c r="H779" s="150"/>
      <c r="I779" s="133"/>
      <c r="J779" s="150"/>
      <c r="K779" s="150"/>
      <c r="L779" s="165"/>
      <c r="M779" s="81"/>
      <c r="N779" s="150"/>
      <c r="O779" s="81"/>
      <c r="P779" s="165"/>
      <c r="Q779" s="81"/>
      <c r="R779" s="150"/>
      <c r="S779" s="83"/>
      <c r="T779" s="165"/>
      <c r="U779" s="81"/>
      <c r="V779" s="150"/>
      <c r="W779" s="82"/>
      <c r="X779" s="194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  <c r="AV779" s="78"/>
      <c r="AW779" s="78"/>
      <c r="AX779" s="78"/>
      <c r="AY779" s="78"/>
      <c r="AZ779" s="78"/>
      <c r="BA779" s="78"/>
      <c r="BB779" s="78"/>
      <c r="BC779" s="78"/>
      <c r="BD779" s="78"/>
      <c r="BE779" s="78"/>
      <c r="BF779" s="78"/>
      <c r="BG779" s="78"/>
      <c r="BH779" s="78"/>
      <c r="BI779" s="78"/>
      <c r="BJ779" s="78"/>
      <c r="BK779" s="78"/>
      <c r="BL779" s="78"/>
      <c r="BM779" s="78"/>
      <c r="BN779" s="78"/>
      <c r="BO779" s="78"/>
      <c r="BP779" s="78"/>
      <c r="BQ779" s="78"/>
      <c r="BR779" s="78"/>
      <c r="BS779" s="78"/>
      <c r="BT779" s="78"/>
      <c r="BU779" s="78"/>
      <c r="BV779" s="78"/>
      <c r="BW779" s="78"/>
    </row>
    <row r="780" spans="1:75" s="84" customFormat="1" ht="19">
      <c r="A780" s="78"/>
      <c r="B780" s="141"/>
      <c r="C780" s="80"/>
      <c r="D780" s="78"/>
      <c r="E780" s="78"/>
      <c r="F780" s="150"/>
      <c r="G780" s="157"/>
      <c r="H780" s="150"/>
      <c r="I780" s="133"/>
      <c r="J780" s="150"/>
      <c r="K780" s="150"/>
      <c r="L780" s="165"/>
      <c r="M780" s="81"/>
      <c r="N780" s="150"/>
      <c r="O780" s="81"/>
      <c r="P780" s="165"/>
      <c r="Q780" s="81"/>
      <c r="R780" s="150"/>
      <c r="S780" s="83"/>
      <c r="T780" s="165"/>
      <c r="U780" s="81"/>
      <c r="V780" s="150"/>
      <c r="W780" s="82"/>
      <c r="X780" s="194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  <c r="AV780" s="78"/>
      <c r="AW780" s="78"/>
      <c r="AX780" s="78"/>
      <c r="AY780" s="78"/>
      <c r="AZ780" s="78"/>
      <c r="BA780" s="78"/>
      <c r="BB780" s="78"/>
      <c r="BC780" s="78"/>
      <c r="BD780" s="78"/>
      <c r="BE780" s="78"/>
      <c r="BF780" s="78"/>
      <c r="BG780" s="78"/>
      <c r="BH780" s="78"/>
      <c r="BI780" s="78"/>
      <c r="BJ780" s="78"/>
      <c r="BK780" s="78"/>
      <c r="BL780" s="78"/>
      <c r="BM780" s="78"/>
      <c r="BN780" s="78"/>
      <c r="BO780" s="78"/>
      <c r="BP780" s="78"/>
      <c r="BQ780" s="78"/>
      <c r="BR780" s="78"/>
      <c r="BS780" s="78"/>
      <c r="BT780" s="78"/>
      <c r="BU780" s="78"/>
      <c r="BV780" s="78"/>
      <c r="BW780" s="78"/>
    </row>
    <row r="781" spans="1:75" s="84" customFormat="1" ht="19">
      <c r="A781" s="78"/>
      <c r="B781" s="141"/>
      <c r="C781" s="80"/>
      <c r="D781" s="78"/>
      <c r="E781" s="78"/>
      <c r="F781" s="150"/>
      <c r="G781" s="157"/>
      <c r="H781" s="150"/>
      <c r="I781" s="133"/>
      <c r="J781" s="150"/>
      <c r="K781" s="150"/>
      <c r="L781" s="165"/>
      <c r="M781" s="81"/>
      <c r="N781" s="150"/>
      <c r="O781" s="81"/>
      <c r="P781" s="165"/>
      <c r="Q781" s="81"/>
      <c r="R781" s="150"/>
      <c r="S781" s="83"/>
      <c r="T781" s="165"/>
      <c r="U781" s="81"/>
      <c r="V781" s="150"/>
      <c r="W781" s="82"/>
      <c r="X781" s="194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  <c r="AV781" s="78"/>
      <c r="AW781" s="78"/>
      <c r="AX781" s="78"/>
      <c r="AY781" s="78"/>
      <c r="AZ781" s="78"/>
      <c r="BA781" s="78"/>
      <c r="BB781" s="78"/>
      <c r="BC781" s="78"/>
      <c r="BD781" s="78"/>
      <c r="BE781" s="78"/>
      <c r="BF781" s="78"/>
      <c r="BG781" s="78"/>
      <c r="BH781" s="78"/>
      <c r="BI781" s="78"/>
      <c r="BJ781" s="78"/>
      <c r="BK781" s="78"/>
      <c r="BL781" s="78"/>
      <c r="BM781" s="78"/>
      <c r="BN781" s="78"/>
      <c r="BO781" s="78"/>
      <c r="BP781" s="78"/>
      <c r="BQ781" s="78"/>
      <c r="BR781" s="78"/>
      <c r="BS781" s="78"/>
      <c r="BT781" s="78"/>
      <c r="BU781" s="78"/>
      <c r="BV781" s="78"/>
      <c r="BW781" s="78"/>
    </row>
    <row r="782" spans="1:75" s="84" customFormat="1" ht="19">
      <c r="A782" s="78"/>
      <c r="B782" s="141"/>
      <c r="C782" s="80"/>
      <c r="D782" s="78"/>
      <c r="E782" s="78"/>
      <c r="F782" s="150"/>
      <c r="G782" s="157"/>
      <c r="H782" s="150"/>
      <c r="I782" s="133"/>
      <c r="J782" s="150"/>
      <c r="K782" s="150"/>
      <c r="L782" s="165"/>
      <c r="M782" s="81"/>
      <c r="N782" s="150"/>
      <c r="O782" s="81"/>
      <c r="P782" s="165"/>
      <c r="Q782" s="81"/>
      <c r="R782" s="150"/>
      <c r="S782" s="83"/>
      <c r="T782" s="165"/>
      <c r="U782" s="81"/>
      <c r="V782" s="150"/>
      <c r="W782" s="82"/>
      <c r="X782" s="194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  <c r="AV782" s="78"/>
      <c r="AW782" s="78"/>
      <c r="AX782" s="78"/>
      <c r="AY782" s="78"/>
      <c r="AZ782" s="78"/>
      <c r="BA782" s="78"/>
      <c r="BB782" s="78"/>
      <c r="BC782" s="78"/>
      <c r="BD782" s="78"/>
      <c r="BE782" s="78"/>
      <c r="BF782" s="78"/>
      <c r="BG782" s="78"/>
      <c r="BH782" s="78"/>
      <c r="BI782" s="78"/>
      <c r="BJ782" s="78"/>
      <c r="BK782" s="78"/>
      <c r="BL782" s="78"/>
      <c r="BM782" s="78"/>
      <c r="BN782" s="78"/>
      <c r="BO782" s="78"/>
      <c r="BP782" s="78"/>
      <c r="BQ782" s="78"/>
      <c r="BR782" s="78"/>
      <c r="BS782" s="78"/>
      <c r="BT782" s="78"/>
      <c r="BU782" s="78"/>
      <c r="BV782" s="78"/>
      <c r="BW782" s="78"/>
    </row>
    <row r="783" spans="1:75" s="84" customFormat="1" ht="19">
      <c r="A783" s="78"/>
      <c r="B783" s="141"/>
      <c r="C783" s="80"/>
      <c r="D783" s="78"/>
      <c r="E783" s="78"/>
      <c r="F783" s="150"/>
      <c r="G783" s="157"/>
      <c r="H783" s="150"/>
      <c r="I783" s="133"/>
      <c r="J783" s="150"/>
      <c r="K783" s="150"/>
      <c r="L783" s="165"/>
      <c r="M783" s="81"/>
      <c r="N783" s="150"/>
      <c r="O783" s="81"/>
      <c r="P783" s="165"/>
      <c r="Q783" s="81"/>
      <c r="R783" s="150"/>
      <c r="S783" s="83"/>
      <c r="T783" s="165"/>
      <c r="U783" s="81"/>
      <c r="V783" s="150"/>
      <c r="W783" s="82"/>
      <c r="X783" s="194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  <c r="AV783" s="78"/>
      <c r="AW783" s="78"/>
      <c r="AX783" s="78"/>
      <c r="AY783" s="78"/>
      <c r="AZ783" s="78"/>
      <c r="BA783" s="78"/>
      <c r="BB783" s="78"/>
      <c r="BC783" s="78"/>
      <c r="BD783" s="78"/>
      <c r="BE783" s="78"/>
      <c r="BF783" s="78"/>
      <c r="BG783" s="78"/>
      <c r="BH783" s="78"/>
      <c r="BI783" s="78"/>
      <c r="BJ783" s="78"/>
      <c r="BK783" s="78"/>
      <c r="BL783" s="78"/>
      <c r="BM783" s="78"/>
      <c r="BN783" s="78"/>
      <c r="BO783" s="78"/>
      <c r="BP783" s="78"/>
      <c r="BQ783" s="78"/>
      <c r="BR783" s="78"/>
      <c r="BS783" s="78"/>
      <c r="BT783" s="78"/>
      <c r="BU783" s="78"/>
      <c r="BV783" s="78"/>
      <c r="BW783" s="78"/>
    </row>
    <row r="784" spans="1:75" s="84" customFormat="1" ht="19">
      <c r="A784" s="78"/>
      <c r="B784" s="141"/>
      <c r="C784" s="80"/>
      <c r="D784" s="78"/>
      <c r="E784" s="78"/>
      <c r="F784" s="150"/>
      <c r="G784" s="157"/>
      <c r="H784" s="150"/>
      <c r="I784" s="133"/>
      <c r="J784" s="150"/>
      <c r="K784" s="150"/>
      <c r="L784" s="165"/>
      <c r="M784" s="81"/>
      <c r="N784" s="150"/>
      <c r="O784" s="81"/>
      <c r="P784" s="165"/>
      <c r="Q784" s="81"/>
      <c r="R784" s="150"/>
      <c r="S784" s="83"/>
      <c r="T784" s="165"/>
      <c r="U784" s="81"/>
      <c r="V784" s="150"/>
      <c r="W784" s="82"/>
      <c r="X784" s="194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  <c r="AV784" s="78"/>
      <c r="AW784" s="78"/>
      <c r="AX784" s="78"/>
      <c r="AY784" s="78"/>
      <c r="AZ784" s="78"/>
      <c r="BA784" s="78"/>
      <c r="BB784" s="78"/>
      <c r="BC784" s="78"/>
      <c r="BD784" s="78"/>
      <c r="BE784" s="78"/>
      <c r="BF784" s="78"/>
      <c r="BG784" s="78"/>
      <c r="BH784" s="78"/>
      <c r="BI784" s="78"/>
      <c r="BJ784" s="78"/>
      <c r="BK784" s="78"/>
      <c r="BL784" s="78"/>
      <c r="BM784" s="78"/>
      <c r="BN784" s="78"/>
      <c r="BO784" s="78"/>
      <c r="BP784" s="78"/>
      <c r="BQ784" s="78"/>
      <c r="BR784" s="78"/>
      <c r="BS784" s="78"/>
      <c r="BT784" s="78"/>
      <c r="BU784" s="78"/>
      <c r="BV784" s="78"/>
      <c r="BW784" s="78"/>
    </row>
    <row r="785" spans="1:75" s="84" customFormat="1" ht="19">
      <c r="A785" s="78"/>
      <c r="B785" s="141"/>
      <c r="C785" s="80"/>
      <c r="D785" s="78"/>
      <c r="E785" s="78"/>
      <c r="F785" s="150"/>
      <c r="G785" s="157"/>
      <c r="H785" s="150"/>
      <c r="I785" s="133"/>
      <c r="J785" s="150"/>
      <c r="K785" s="150"/>
      <c r="L785" s="165"/>
      <c r="M785" s="81"/>
      <c r="N785" s="150"/>
      <c r="O785" s="81"/>
      <c r="P785" s="165"/>
      <c r="Q785" s="81"/>
      <c r="R785" s="150"/>
      <c r="S785" s="83"/>
      <c r="T785" s="165"/>
      <c r="U785" s="81"/>
      <c r="V785" s="150"/>
      <c r="W785" s="82"/>
      <c r="X785" s="194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  <c r="AX785" s="78"/>
      <c r="AY785" s="78"/>
      <c r="AZ785" s="78"/>
      <c r="BA785" s="78"/>
      <c r="BB785" s="78"/>
      <c r="BC785" s="78"/>
      <c r="BD785" s="78"/>
      <c r="BE785" s="78"/>
      <c r="BF785" s="78"/>
      <c r="BG785" s="78"/>
      <c r="BH785" s="78"/>
      <c r="BI785" s="78"/>
      <c r="BJ785" s="78"/>
      <c r="BK785" s="78"/>
      <c r="BL785" s="78"/>
      <c r="BM785" s="78"/>
      <c r="BN785" s="78"/>
      <c r="BO785" s="78"/>
      <c r="BP785" s="78"/>
      <c r="BQ785" s="78"/>
      <c r="BR785" s="78"/>
      <c r="BS785" s="78"/>
      <c r="BT785" s="78"/>
      <c r="BU785" s="78"/>
      <c r="BV785" s="78"/>
      <c r="BW785" s="78"/>
    </row>
    <row r="786" spans="1:75" s="84" customFormat="1" ht="19">
      <c r="A786" s="78"/>
      <c r="B786" s="141"/>
      <c r="C786" s="80"/>
      <c r="D786" s="78"/>
      <c r="E786" s="78"/>
      <c r="F786" s="150"/>
      <c r="G786" s="157"/>
      <c r="H786" s="150"/>
      <c r="I786" s="133"/>
      <c r="J786" s="150"/>
      <c r="K786" s="150"/>
      <c r="L786" s="165"/>
      <c r="M786" s="81"/>
      <c r="N786" s="150"/>
      <c r="O786" s="81"/>
      <c r="P786" s="165"/>
      <c r="Q786" s="81"/>
      <c r="R786" s="150"/>
      <c r="S786" s="83"/>
      <c r="T786" s="165"/>
      <c r="U786" s="81"/>
      <c r="V786" s="150"/>
      <c r="W786" s="82"/>
      <c r="X786" s="194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  <c r="AX786" s="78"/>
      <c r="AY786" s="78"/>
      <c r="AZ786" s="78"/>
      <c r="BA786" s="78"/>
      <c r="BB786" s="78"/>
      <c r="BC786" s="78"/>
      <c r="BD786" s="78"/>
      <c r="BE786" s="78"/>
      <c r="BF786" s="78"/>
      <c r="BG786" s="78"/>
      <c r="BH786" s="78"/>
      <c r="BI786" s="78"/>
      <c r="BJ786" s="78"/>
      <c r="BK786" s="78"/>
      <c r="BL786" s="78"/>
      <c r="BM786" s="78"/>
      <c r="BN786" s="78"/>
      <c r="BO786" s="78"/>
      <c r="BP786" s="78"/>
      <c r="BQ786" s="78"/>
      <c r="BR786" s="78"/>
      <c r="BS786" s="78"/>
      <c r="BT786" s="78"/>
      <c r="BU786" s="78"/>
      <c r="BV786" s="78"/>
      <c r="BW786" s="78"/>
    </row>
    <row r="787" spans="1:75" s="84" customFormat="1" ht="19">
      <c r="A787" s="78"/>
      <c r="B787" s="141"/>
      <c r="C787" s="80"/>
      <c r="D787" s="78"/>
      <c r="E787" s="78"/>
      <c r="F787" s="150"/>
      <c r="G787" s="157"/>
      <c r="H787" s="150"/>
      <c r="I787" s="133"/>
      <c r="J787" s="150"/>
      <c r="K787" s="150"/>
      <c r="L787" s="165"/>
      <c r="M787" s="81"/>
      <c r="N787" s="150"/>
      <c r="O787" s="81"/>
      <c r="P787" s="165"/>
      <c r="Q787" s="81"/>
      <c r="R787" s="150"/>
      <c r="S787" s="83"/>
      <c r="T787" s="165"/>
      <c r="U787" s="81"/>
      <c r="V787" s="150"/>
      <c r="W787" s="82"/>
      <c r="X787" s="194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  <c r="AX787" s="78"/>
      <c r="AY787" s="78"/>
      <c r="AZ787" s="78"/>
      <c r="BA787" s="78"/>
      <c r="BB787" s="78"/>
      <c r="BC787" s="78"/>
      <c r="BD787" s="78"/>
      <c r="BE787" s="78"/>
      <c r="BF787" s="78"/>
      <c r="BG787" s="78"/>
      <c r="BH787" s="78"/>
      <c r="BI787" s="78"/>
      <c r="BJ787" s="78"/>
      <c r="BK787" s="78"/>
      <c r="BL787" s="78"/>
      <c r="BM787" s="78"/>
      <c r="BN787" s="78"/>
      <c r="BO787" s="78"/>
      <c r="BP787" s="78"/>
      <c r="BQ787" s="78"/>
      <c r="BR787" s="78"/>
      <c r="BS787" s="78"/>
      <c r="BT787" s="78"/>
      <c r="BU787" s="78"/>
      <c r="BV787" s="78"/>
      <c r="BW787" s="78"/>
    </row>
    <row r="788" spans="1:75" s="84" customFormat="1" ht="19">
      <c r="A788" s="78"/>
      <c r="B788" s="141"/>
      <c r="C788" s="80"/>
      <c r="D788" s="78"/>
      <c r="E788" s="78"/>
      <c r="F788" s="150"/>
      <c r="G788" s="157"/>
      <c r="H788" s="150"/>
      <c r="I788" s="133"/>
      <c r="J788" s="150"/>
      <c r="K788" s="150"/>
      <c r="L788" s="165"/>
      <c r="M788" s="81"/>
      <c r="N788" s="150"/>
      <c r="O788" s="81"/>
      <c r="P788" s="165"/>
      <c r="Q788" s="81"/>
      <c r="R788" s="150"/>
      <c r="S788" s="83"/>
      <c r="T788" s="165"/>
      <c r="U788" s="81"/>
      <c r="V788" s="150"/>
      <c r="W788" s="82"/>
      <c r="X788" s="194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  <c r="AX788" s="78"/>
      <c r="AY788" s="78"/>
      <c r="AZ788" s="78"/>
      <c r="BA788" s="78"/>
      <c r="BB788" s="78"/>
      <c r="BC788" s="78"/>
      <c r="BD788" s="78"/>
      <c r="BE788" s="78"/>
      <c r="BF788" s="78"/>
      <c r="BG788" s="78"/>
      <c r="BH788" s="78"/>
      <c r="BI788" s="78"/>
      <c r="BJ788" s="78"/>
      <c r="BK788" s="78"/>
      <c r="BL788" s="78"/>
      <c r="BM788" s="78"/>
      <c r="BN788" s="78"/>
      <c r="BO788" s="78"/>
      <c r="BP788" s="78"/>
      <c r="BQ788" s="78"/>
      <c r="BR788" s="78"/>
      <c r="BS788" s="78"/>
      <c r="BT788" s="78"/>
      <c r="BU788" s="78"/>
      <c r="BV788" s="78"/>
      <c r="BW788" s="78"/>
    </row>
    <row r="789" spans="1:75" s="84" customFormat="1" ht="19">
      <c r="A789" s="78"/>
      <c r="B789" s="141"/>
      <c r="C789" s="80"/>
      <c r="D789" s="78"/>
      <c r="E789" s="78"/>
      <c r="F789" s="150"/>
      <c r="G789" s="157"/>
      <c r="H789" s="150"/>
      <c r="I789" s="133"/>
      <c r="J789" s="150"/>
      <c r="K789" s="150"/>
      <c r="L789" s="165"/>
      <c r="M789" s="81"/>
      <c r="N789" s="150"/>
      <c r="O789" s="81"/>
      <c r="P789" s="165"/>
      <c r="Q789" s="81"/>
      <c r="R789" s="150"/>
      <c r="S789" s="83"/>
      <c r="T789" s="165"/>
      <c r="U789" s="81"/>
      <c r="V789" s="150"/>
      <c r="W789" s="82"/>
      <c r="X789" s="194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  <c r="AX789" s="78"/>
      <c r="AY789" s="78"/>
      <c r="AZ789" s="78"/>
      <c r="BA789" s="78"/>
      <c r="BB789" s="78"/>
      <c r="BC789" s="78"/>
      <c r="BD789" s="78"/>
      <c r="BE789" s="78"/>
      <c r="BF789" s="78"/>
      <c r="BG789" s="78"/>
      <c r="BH789" s="78"/>
      <c r="BI789" s="78"/>
      <c r="BJ789" s="78"/>
      <c r="BK789" s="78"/>
      <c r="BL789" s="78"/>
      <c r="BM789" s="78"/>
      <c r="BN789" s="78"/>
      <c r="BO789" s="78"/>
      <c r="BP789" s="78"/>
      <c r="BQ789" s="78"/>
      <c r="BR789" s="78"/>
      <c r="BS789" s="78"/>
      <c r="BT789" s="78"/>
      <c r="BU789" s="78"/>
      <c r="BV789" s="78"/>
      <c r="BW789" s="78"/>
    </row>
    <row r="790" spans="1:75" s="84" customFormat="1" ht="19">
      <c r="A790" s="78"/>
      <c r="B790" s="141"/>
      <c r="C790" s="80"/>
      <c r="D790" s="78"/>
      <c r="E790" s="78"/>
      <c r="F790" s="150"/>
      <c r="G790" s="157"/>
      <c r="H790" s="150"/>
      <c r="I790" s="133"/>
      <c r="J790" s="150"/>
      <c r="K790" s="150"/>
      <c r="L790" s="165"/>
      <c r="M790" s="81"/>
      <c r="N790" s="150"/>
      <c r="O790" s="81"/>
      <c r="P790" s="165"/>
      <c r="Q790" s="81"/>
      <c r="R790" s="150"/>
      <c r="S790" s="83"/>
      <c r="T790" s="165"/>
      <c r="U790" s="81"/>
      <c r="V790" s="150"/>
      <c r="W790" s="82"/>
      <c r="X790" s="194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  <c r="AX790" s="78"/>
      <c r="AY790" s="78"/>
      <c r="AZ790" s="78"/>
      <c r="BA790" s="78"/>
      <c r="BB790" s="78"/>
      <c r="BC790" s="78"/>
      <c r="BD790" s="78"/>
      <c r="BE790" s="78"/>
      <c r="BF790" s="78"/>
      <c r="BG790" s="78"/>
      <c r="BH790" s="78"/>
      <c r="BI790" s="78"/>
      <c r="BJ790" s="78"/>
      <c r="BK790" s="78"/>
      <c r="BL790" s="78"/>
      <c r="BM790" s="78"/>
      <c r="BN790" s="78"/>
      <c r="BO790" s="78"/>
      <c r="BP790" s="78"/>
      <c r="BQ790" s="78"/>
      <c r="BR790" s="78"/>
      <c r="BS790" s="78"/>
      <c r="BT790" s="78"/>
      <c r="BU790" s="78"/>
      <c r="BV790" s="78"/>
      <c r="BW790" s="78"/>
    </row>
    <row r="791" spans="1:75" s="84" customFormat="1" ht="19">
      <c r="A791" s="78"/>
      <c r="B791" s="141"/>
      <c r="C791" s="80"/>
      <c r="D791" s="78"/>
      <c r="E791" s="78"/>
      <c r="F791" s="150"/>
      <c r="G791" s="157"/>
      <c r="H791" s="150"/>
      <c r="I791" s="133"/>
      <c r="J791" s="150"/>
      <c r="K791" s="150"/>
      <c r="L791" s="165"/>
      <c r="M791" s="81"/>
      <c r="N791" s="150"/>
      <c r="O791" s="81"/>
      <c r="P791" s="165"/>
      <c r="Q791" s="81"/>
      <c r="R791" s="150"/>
      <c r="S791" s="83"/>
      <c r="T791" s="165"/>
      <c r="U791" s="81"/>
      <c r="V791" s="150"/>
      <c r="W791" s="82"/>
      <c r="X791" s="194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  <c r="AX791" s="78"/>
      <c r="AY791" s="78"/>
      <c r="AZ791" s="78"/>
      <c r="BA791" s="78"/>
      <c r="BB791" s="78"/>
      <c r="BC791" s="78"/>
      <c r="BD791" s="78"/>
      <c r="BE791" s="78"/>
      <c r="BF791" s="78"/>
      <c r="BG791" s="78"/>
      <c r="BH791" s="78"/>
      <c r="BI791" s="78"/>
      <c r="BJ791" s="78"/>
      <c r="BK791" s="78"/>
      <c r="BL791" s="78"/>
      <c r="BM791" s="78"/>
      <c r="BN791" s="78"/>
      <c r="BO791" s="78"/>
      <c r="BP791" s="78"/>
      <c r="BQ791" s="78"/>
      <c r="BR791" s="78"/>
      <c r="BS791" s="78"/>
      <c r="BT791" s="78"/>
      <c r="BU791" s="78"/>
      <c r="BV791" s="78"/>
      <c r="BW791" s="78"/>
    </row>
    <row r="792" spans="1:75" s="84" customFormat="1" ht="19">
      <c r="A792" s="78"/>
      <c r="B792" s="141"/>
      <c r="C792" s="80"/>
      <c r="D792" s="78"/>
      <c r="E792" s="78"/>
      <c r="F792" s="150"/>
      <c r="G792" s="157"/>
      <c r="H792" s="150"/>
      <c r="I792" s="133"/>
      <c r="J792" s="150"/>
      <c r="K792" s="150"/>
      <c r="L792" s="165"/>
      <c r="M792" s="81"/>
      <c r="N792" s="150"/>
      <c r="O792" s="81"/>
      <c r="P792" s="165"/>
      <c r="Q792" s="81"/>
      <c r="R792" s="150"/>
      <c r="S792" s="83"/>
      <c r="T792" s="165"/>
      <c r="U792" s="81"/>
      <c r="V792" s="150"/>
      <c r="W792" s="82"/>
      <c r="X792" s="194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  <c r="AX792" s="78"/>
      <c r="AY792" s="78"/>
      <c r="AZ792" s="78"/>
      <c r="BA792" s="78"/>
      <c r="BB792" s="78"/>
      <c r="BC792" s="78"/>
      <c r="BD792" s="78"/>
      <c r="BE792" s="78"/>
      <c r="BF792" s="78"/>
      <c r="BG792" s="78"/>
      <c r="BH792" s="78"/>
      <c r="BI792" s="78"/>
      <c r="BJ792" s="78"/>
      <c r="BK792" s="78"/>
      <c r="BL792" s="78"/>
      <c r="BM792" s="78"/>
      <c r="BN792" s="78"/>
      <c r="BO792" s="78"/>
      <c r="BP792" s="78"/>
      <c r="BQ792" s="78"/>
      <c r="BR792" s="78"/>
      <c r="BS792" s="78"/>
      <c r="BT792" s="78"/>
      <c r="BU792" s="78"/>
      <c r="BV792" s="78"/>
      <c r="BW792" s="78"/>
    </row>
    <row r="793" spans="1:75" s="84" customFormat="1" ht="19">
      <c r="A793" s="78"/>
      <c r="B793" s="141"/>
      <c r="C793" s="80"/>
      <c r="D793" s="78"/>
      <c r="E793" s="78"/>
      <c r="F793" s="150"/>
      <c r="G793" s="157"/>
      <c r="H793" s="150"/>
      <c r="I793" s="133"/>
      <c r="J793" s="150"/>
      <c r="K793" s="150"/>
      <c r="L793" s="165"/>
      <c r="M793" s="81"/>
      <c r="N793" s="150"/>
      <c r="O793" s="81"/>
      <c r="P793" s="165"/>
      <c r="Q793" s="81"/>
      <c r="R793" s="150"/>
      <c r="S793" s="83"/>
      <c r="T793" s="165"/>
      <c r="U793" s="81"/>
      <c r="V793" s="150"/>
      <c r="W793" s="82"/>
      <c r="X793" s="194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  <c r="AX793" s="78"/>
      <c r="AY793" s="78"/>
      <c r="AZ793" s="78"/>
      <c r="BA793" s="78"/>
      <c r="BB793" s="78"/>
      <c r="BC793" s="78"/>
      <c r="BD793" s="78"/>
      <c r="BE793" s="78"/>
      <c r="BF793" s="78"/>
      <c r="BG793" s="78"/>
      <c r="BH793" s="78"/>
      <c r="BI793" s="78"/>
      <c r="BJ793" s="78"/>
      <c r="BK793" s="78"/>
      <c r="BL793" s="78"/>
      <c r="BM793" s="78"/>
      <c r="BN793" s="78"/>
      <c r="BO793" s="78"/>
      <c r="BP793" s="78"/>
      <c r="BQ793" s="78"/>
      <c r="BR793" s="78"/>
      <c r="BS793" s="78"/>
      <c r="BT793" s="78"/>
      <c r="BU793" s="78"/>
      <c r="BV793" s="78"/>
      <c r="BW793" s="78"/>
    </row>
    <row r="794" spans="1:75" s="84" customFormat="1" ht="19">
      <c r="A794" s="78"/>
      <c r="B794" s="141"/>
      <c r="C794" s="80"/>
      <c r="D794" s="78"/>
      <c r="E794" s="78"/>
      <c r="F794" s="150"/>
      <c r="G794" s="157"/>
      <c r="H794" s="150"/>
      <c r="I794" s="133"/>
      <c r="J794" s="150"/>
      <c r="K794" s="150"/>
      <c r="L794" s="165"/>
      <c r="M794" s="81"/>
      <c r="N794" s="150"/>
      <c r="O794" s="81"/>
      <c r="P794" s="165"/>
      <c r="Q794" s="81"/>
      <c r="R794" s="150"/>
      <c r="S794" s="83"/>
      <c r="T794" s="165"/>
      <c r="U794" s="81"/>
      <c r="V794" s="150"/>
      <c r="W794" s="82"/>
      <c r="X794" s="194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  <c r="AX794" s="78"/>
      <c r="AY794" s="78"/>
      <c r="AZ794" s="78"/>
      <c r="BA794" s="78"/>
      <c r="BB794" s="78"/>
      <c r="BC794" s="78"/>
      <c r="BD794" s="78"/>
      <c r="BE794" s="78"/>
      <c r="BF794" s="78"/>
      <c r="BG794" s="78"/>
      <c r="BH794" s="78"/>
      <c r="BI794" s="78"/>
      <c r="BJ794" s="78"/>
      <c r="BK794" s="78"/>
      <c r="BL794" s="78"/>
      <c r="BM794" s="78"/>
      <c r="BN794" s="78"/>
      <c r="BO794" s="78"/>
      <c r="BP794" s="78"/>
      <c r="BQ794" s="78"/>
      <c r="BR794" s="78"/>
      <c r="BS794" s="78"/>
      <c r="BT794" s="78"/>
      <c r="BU794" s="78"/>
      <c r="BV794" s="78"/>
      <c r="BW794" s="78"/>
    </row>
    <row r="795" spans="1:75" s="84" customFormat="1" ht="19">
      <c r="A795" s="78"/>
      <c r="B795" s="141"/>
      <c r="C795" s="80"/>
      <c r="D795" s="78"/>
      <c r="E795" s="78"/>
      <c r="F795" s="150"/>
      <c r="G795" s="157"/>
      <c r="H795" s="150"/>
      <c r="I795" s="133"/>
      <c r="J795" s="150"/>
      <c r="K795" s="150"/>
      <c r="L795" s="165"/>
      <c r="M795" s="81"/>
      <c r="N795" s="150"/>
      <c r="O795" s="81"/>
      <c r="P795" s="165"/>
      <c r="Q795" s="81"/>
      <c r="R795" s="150"/>
      <c r="S795" s="83"/>
      <c r="T795" s="165"/>
      <c r="U795" s="81"/>
      <c r="V795" s="150"/>
      <c r="W795" s="82"/>
      <c r="X795" s="194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  <c r="AX795" s="78"/>
      <c r="AY795" s="78"/>
      <c r="AZ795" s="78"/>
      <c r="BA795" s="78"/>
      <c r="BB795" s="78"/>
      <c r="BC795" s="78"/>
      <c r="BD795" s="78"/>
      <c r="BE795" s="78"/>
      <c r="BF795" s="78"/>
      <c r="BG795" s="78"/>
      <c r="BH795" s="78"/>
      <c r="BI795" s="78"/>
      <c r="BJ795" s="78"/>
      <c r="BK795" s="78"/>
      <c r="BL795" s="78"/>
      <c r="BM795" s="78"/>
      <c r="BN795" s="78"/>
      <c r="BO795" s="78"/>
      <c r="BP795" s="78"/>
      <c r="BQ795" s="78"/>
      <c r="BR795" s="78"/>
      <c r="BS795" s="78"/>
      <c r="BT795" s="78"/>
      <c r="BU795" s="78"/>
      <c r="BV795" s="78"/>
      <c r="BW795" s="78"/>
    </row>
    <row r="796" spans="1:75" s="84" customFormat="1" ht="19">
      <c r="A796" s="78"/>
      <c r="B796" s="141"/>
      <c r="C796" s="80"/>
      <c r="D796" s="78"/>
      <c r="E796" s="78"/>
      <c r="F796" s="150"/>
      <c r="G796" s="157"/>
      <c r="H796" s="150"/>
      <c r="I796" s="133"/>
      <c r="J796" s="150"/>
      <c r="K796" s="150"/>
      <c r="L796" s="165"/>
      <c r="M796" s="81"/>
      <c r="N796" s="150"/>
      <c r="O796" s="81"/>
      <c r="P796" s="165"/>
      <c r="Q796" s="81"/>
      <c r="R796" s="150"/>
      <c r="S796" s="83"/>
      <c r="T796" s="165"/>
      <c r="U796" s="81"/>
      <c r="V796" s="150"/>
      <c r="W796" s="82"/>
      <c r="X796" s="194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  <c r="AX796" s="78"/>
      <c r="AY796" s="78"/>
      <c r="AZ796" s="78"/>
      <c r="BA796" s="78"/>
      <c r="BB796" s="78"/>
      <c r="BC796" s="78"/>
      <c r="BD796" s="78"/>
      <c r="BE796" s="78"/>
      <c r="BF796" s="78"/>
      <c r="BG796" s="78"/>
      <c r="BH796" s="78"/>
      <c r="BI796" s="78"/>
      <c r="BJ796" s="78"/>
      <c r="BK796" s="78"/>
      <c r="BL796" s="78"/>
      <c r="BM796" s="78"/>
      <c r="BN796" s="78"/>
      <c r="BO796" s="78"/>
      <c r="BP796" s="78"/>
      <c r="BQ796" s="78"/>
      <c r="BR796" s="78"/>
      <c r="BS796" s="78"/>
      <c r="BT796" s="78"/>
      <c r="BU796" s="78"/>
      <c r="BV796" s="78"/>
      <c r="BW796" s="78"/>
    </row>
    <row r="797" spans="1:75" s="84" customFormat="1" ht="19">
      <c r="A797" s="78"/>
      <c r="B797" s="141"/>
      <c r="C797" s="80"/>
      <c r="D797" s="78"/>
      <c r="E797" s="78"/>
      <c r="F797" s="150"/>
      <c r="G797" s="157"/>
      <c r="H797" s="150"/>
      <c r="I797" s="133"/>
      <c r="J797" s="150"/>
      <c r="K797" s="150"/>
      <c r="L797" s="165"/>
      <c r="M797" s="81"/>
      <c r="N797" s="150"/>
      <c r="O797" s="81"/>
      <c r="P797" s="165"/>
      <c r="Q797" s="81"/>
      <c r="R797" s="150"/>
      <c r="S797" s="83"/>
      <c r="T797" s="165"/>
      <c r="U797" s="81"/>
      <c r="V797" s="150"/>
      <c r="W797" s="82"/>
      <c r="X797" s="194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  <c r="AX797" s="78"/>
      <c r="AY797" s="78"/>
      <c r="AZ797" s="78"/>
      <c r="BA797" s="78"/>
      <c r="BB797" s="78"/>
      <c r="BC797" s="78"/>
      <c r="BD797" s="78"/>
      <c r="BE797" s="78"/>
      <c r="BF797" s="78"/>
      <c r="BG797" s="78"/>
      <c r="BH797" s="78"/>
      <c r="BI797" s="78"/>
      <c r="BJ797" s="78"/>
      <c r="BK797" s="78"/>
      <c r="BL797" s="78"/>
      <c r="BM797" s="78"/>
      <c r="BN797" s="78"/>
      <c r="BO797" s="78"/>
      <c r="BP797" s="78"/>
      <c r="BQ797" s="78"/>
      <c r="BR797" s="78"/>
      <c r="BS797" s="78"/>
      <c r="BT797" s="78"/>
      <c r="BU797" s="78"/>
      <c r="BV797" s="78"/>
      <c r="BW797" s="78"/>
    </row>
    <row r="798" spans="1:75" s="84" customFormat="1" ht="19">
      <c r="A798" s="78"/>
      <c r="B798" s="141"/>
      <c r="C798" s="80"/>
      <c r="D798" s="78"/>
      <c r="E798" s="78"/>
      <c r="F798" s="150"/>
      <c r="G798" s="157"/>
      <c r="H798" s="150"/>
      <c r="I798" s="133"/>
      <c r="J798" s="150"/>
      <c r="K798" s="150"/>
      <c r="L798" s="165"/>
      <c r="M798" s="81"/>
      <c r="N798" s="150"/>
      <c r="O798" s="81"/>
      <c r="P798" s="165"/>
      <c r="Q798" s="81"/>
      <c r="R798" s="150"/>
      <c r="S798" s="83"/>
      <c r="T798" s="165"/>
      <c r="U798" s="81"/>
      <c r="V798" s="150"/>
      <c r="W798" s="82"/>
      <c r="X798" s="194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  <c r="AX798" s="78"/>
      <c r="AY798" s="78"/>
      <c r="AZ798" s="78"/>
      <c r="BA798" s="78"/>
      <c r="BB798" s="78"/>
      <c r="BC798" s="78"/>
      <c r="BD798" s="78"/>
      <c r="BE798" s="78"/>
      <c r="BF798" s="78"/>
      <c r="BG798" s="78"/>
      <c r="BH798" s="78"/>
      <c r="BI798" s="78"/>
      <c r="BJ798" s="78"/>
      <c r="BK798" s="78"/>
      <c r="BL798" s="78"/>
      <c r="BM798" s="78"/>
      <c r="BN798" s="78"/>
      <c r="BO798" s="78"/>
      <c r="BP798" s="78"/>
      <c r="BQ798" s="78"/>
      <c r="BR798" s="78"/>
      <c r="BS798" s="78"/>
      <c r="BT798" s="78"/>
      <c r="BU798" s="78"/>
      <c r="BV798" s="78"/>
      <c r="BW798" s="78"/>
    </row>
    <row r="799" spans="1:75" s="84" customFormat="1" ht="19">
      <c r="A799" s="78"/>
      <c r="B799" s="141"/>
      <c r="C799" s="80"/>
      <c r="D799" s="78"/>
      <c r="E799" s="78"/>
      <c r="F799" s="150"/>
      <c r="G799" s="157"/>
      <c r="H799" s="150"/>
      <c r="I799" s="133"/>
      <c r="J799" s="150"/>
      <c r="K799" s="150"/>
      <c r="L799" s="165"/>
      <c r="M799" s="81"/>
      <c r="N799" s="150"/>
      <c r="O799" s="81"/>
      <c r="P799" s="165"/>
      <c r="Q799" s="81"/>
      <c r="R799" s="150"/>
      <c r="S799" s="83"/>
      <c r="T799" s="165"/>
      <c r="U799" s="81"/>
      <c r="V799" s="150"/>
      <c r="W799" s="82"/>
      <c r="X799" s="194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  <c r="AX799" s="78"/>
      <c r="AY799" s="78"/>
      <c r="AZ799" s="78"/>
      <c r="BA799" s="78"/>
      <c r="BB799" s="78"/>
      <c r="BC799" s="78"/>
      <c r="BD799" s="78"/>
      <c r="BE799" s="78"/>
      <c r="BF799" s="78"/>
      <c r="BG799" s="78"/>
      <c r="BH799" s="78"/>
      <c r="BI799" s="78"/>
      <c r="BJ799" s="78"/>
      <c r="BK799" s="78"/>
      <c r="BL799" s="78"/>
      <c r="BM799" s="78"/>
      <c r="BN799" s="78"/>
      <c r="BO799" s="78"/>
      <c r="BP799" s="78"/>
      <c r="BQ799" s="78"/>
      <c r="BR799" s="78"/>
      <c r="BS799" s="78"/>
      <c r="BT799" s="78"/>
      <c r="BU799" s="78"/>
      <c r="BV799" s="78"/>
      <c r="BW799" s="78"/>
    </row>
    <row r="800" spans="1:75" s="84" customFormat="1" ht="19">
      <c r="A800" s="78"/>
      <c r="B800" s="141"/>
      <c r="C800" s="80"/>
      <c r="D800" s="78"/>
      <c r="E800" s="78"/>
      <c r="F800" s="150"/>
      <c r="G800" s="157"/>
      <c r="H800" s="150"/>
      <c r="I800" s="133"/>
      <c r="J800" s="150"/>
      <c r="K800" s="150"/>
      <c r="L800" s="165"/>
      <c r="M800" s="81"/>
      <c r="N800" s="150"/>
      <c r="O800" s="81"/>
      <c r="P800" s="165"/>
      <c r="Q800" s="81"/>
      <c r="R800" s="150"/>
      <c r="S800" s="83"/>
      <c r="T800" s="165"/>
      <c r="U800" s="81"/>
      <c r="V800" s="150"/>
      <c r="W800" s="82"/>
      <c r="X800" s="194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  <c r="AX800" s="78"/>
      <c r="AY800" s="78"/>
      <c r="AZ800" s="78"/>
      <c r="BA800" s="78"/>
      <c r="BB800" s="78"/>
      <c r="BC800" s="78"/>
      <c r="BD800" s="78"/>
      <c r="BE800" s="78"/>
      <c r="BF800" s="78"/>
      <c r="BG800" s="78"/>
      <c r="BH800" s="78"/>
      <c r="BI800" s="78"/>
      <c r="BJ800" s="78"/>
      <c r="BK800" s="78"/>
      <c r="BL800" s="78"/>
      <c r="BM800" s="78"/>
      <c r="BN800" s="78"/>
      <c r="BO800" s="78"/>
      <c r="BP800" s="78"/>
      <c r="BQ800" s="78"/>
      <c r="BR800" s="78"/>
      <c r="BS800" s="78"/>
      <c r="BT800" s="78"/>
      <c r="BU800" s="78"/>
      <c r="BV800" s="78"/>
      <c r="BW800" s="78"/>
    </row>
    <row r="801" spans="1:75" s="84" customFormat="1" ht="19">
      <c r="A801" s="78"/>
      <c r="B801" s="141"/>
      <c r="C801" s="80"/>
      <c r="D801" s="78"/>
      <c r="E801" s="78"/>
      <c r="F801" s="150"/>
      <c r="G801" s="157"/>
      <c r="H801" s="150"/>
      <c r="I801" s="133"/>
      <c r="J801" s="150"/>
      <c r="K801" s="150"/>
      <c r="L801" s="165"/>
      <c r="M801" s="81"/>
      <c r="N801" s="150"/>
      <c r="O801" s="81"/>
      <c r="P801" s="165"/>
      <c r="Q801" s="81"/>
      <c r="R801" s="150"/>
      <c r="S801" s="83"/>
      <c r="T801" s="165"/>
      <c r="U801" s="81"/>
      <c r="V801" s="150"/>
      <c r="W801" s="82"/>
      <c r="X801" s="194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  <c r="AX801" s="78"/>
      <c r="AY801" s="78"/>
      <c r="AZ801" s="78"/>
      <c r="BA801" s="78"/>
      <c r="BB801" s="78"/>
      <c r="BC801" s="78"/>
      <c r="BD801" s="78"/>
      <c r="BE801" s="78"/>
      <c r="BF801" s="78"/>
      <c r="BG801" s="78"/>
      <c r="BH801" s="78"/>
      <c r="BI801" s="78"/>
      <c r="BJ801" s="78"/>
      <c r="BK801" s="78"/>
      <c r="BL801" s="78"/>
      <c r="BM801" s="78"/>
      <c r="BN801" s="78"/>
      <c r="BO801" s="78"/>
      <c r="BP801" s="78"/>
      <c r="BQ801" s="78"/>
      <c r="BR801" s="78"/>
      <c r="BS801" s="78"/>
      <c r="BT801" s="78"/>
      <c r="BU801" s="78"/>
      <c r="BV801" s="78"/>
      <c r="BW801" s="78"/>
    </row>
    <row r="802" spans="1:75" s="84" customFormat="1" ht="19">
      <c r="A802" s="78"/>
      <c r="B802" s="141"/>
      <c r="C802" s="80"/>
      <c r="D802" s="78"/>
      <c r="E802" s="78"/>
      <c r="F802" s="150"/>
      <c r="G802" s="157"/>
      <c r="H802" s="150"/>
      <c r="I802" s="133"/>
      <c r="J802" s="150"/>
      <c r="K802" s="150"/>
      <c r="L802" s="165"/>
      <c r="M802" s="81"/>
      <c r="N802" s="150"/>
      <c r="O802" s="81"/>
      <c r="P802" s="165"/>
      <c r="Q802" s="81"/>
      <c r="R802" s="150"/>
      <c r="S802" s="83"/>
      <c r="T802" s="165"/>
      <c r="U802" s="81"/>
      <c r="V802" s="150"/>
      <c r="W802" s="82"/>
      <c r="X802" s="194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  <c r="AX802" s="78"/>
      <c r="AY802" s="78"/>
      <c r="AZ802" s="78"/>
      <c r="BA802" s="78"/>
      <c r="BB802" s="78"/>
      <c r="BC802" s="78"/>
      <c r="BD802" s="78"/>
      <c r="BE802" s="78"/>
      <c r="BF802" s="78"/>
      <c r="BG802" s="78"/>
      <c r="BH802" s="78"/>
      <c r="BI802" s="78"/>
      <c r="BJ802" s="78"/>
      <c r="BK802" s="78"/>
      <c r="BL802" s="78"/>
      <c r="BM802" s="78"/>
      <c r="BN802" s="78"/>
      <c r="BO802" s="78"/>
      <c r="BP802" s="78"/>
      <c r="BQ802" s="78"/>
      <c r="BR802" s="78"/>
      <c r="BS802" s="78"/>
      <c r="BT802" s="78"/>
      <c r="BU802" s="78"/>
      <c r="BV802" s="78"/>
      <c r="BW802" s="78"/>
    </row>
    <row r="803" spans="1:75" s="84" customFormat="1" ht="19">
      <c r="A803" s="78"/>
      <c r="B803" s="141"/>
      <c r="C803" s="80"/>
      <c r="D803" s="78"/>
      <c r="E803" s="78"/>
      <c r="F803" s="150"/>
      <c r="G803" s="157"/>
      <c r="H803" s="150"/>
      <c r="I803" s="133"/>
      <c r="J803" s="150"/>
      <c r="K803" s="150"/>
      <c r="L803" s="165"/>
      <c r="M803" s="81"/>
      <c r="N803" s="150"/>
      <c r="O803" s="81"/>
      <c r="P803" s="165"/>
      <c r="Q803" s="81"/>
      <c r="R803" s="150"/>
      <c r="S803" s="83"/>
      <c r="T803" s="165"/>
      <c r="U803" s="81"/>
      <c r="V803" s="150"/>
      <c r="W803" s="82"/>
      <c r="X803" s="194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  <c r="AX803" s="78"/>
      <c r="AY803" s="78"/>
      <c r="AZ803" s="78"/>
      <c r="BA803" s="78"/>
      <c r="BB803" s="78"/>
      <c r="BC803" s="78"/>
      <c r="BD803" s="78"/>
      <c r="BE803" s="78"/>
      <c r="BF803" s="78"/>
      <c r="BG803" s="78"/>
      <c r="BH803" s="78"/>
      <c r="BI803" s="78"/>
      <c r="BJ803" s="78"/>
      <c r="BK803" s="78"/>
      <c r="BL803" s="78"/>
      <c r="BM803" s="78"/>
      <c r="BN803" s="78"/>
      <c r="BO803" s="78"/>
      <c r="BP803" s="78"/>
      <c r="BQ803" s="78"/>
      <c r="BR803" s="78"/>
      <c r="BS803" s="78"/>
      <c r="BT803" s="78"/>
      <c r="BU803" s="78"/>
      <c r="BV803" s="78"/>
      <c r="BW803" s="78"/>
    </row>
    <row r="804" spans="1:75" s="84" customFormat="1" ht="19">
      <c r="A804" s="78"/>
      <c r="B804" s="141"/>
      <c r="C804" s="80"/>
      <c r="D804" s="78"/>
      <c r="E804" s="78"/>
      <c r="F804" s="150"/>
      <c r="G804" s="157"/>
      <c r="H804" s="150"/>
      <c r="I804" s="133"/>
      <c r="J804" s="150"/>
      <c r="K804" s="150"/>
      <c r="L804" s="165"/>
      <c r="M804" s="81"/>
      <c r="N804" s="150"/>
      <c r="O804" s="81"/>
      <c r="P804" s="165"/>
      <c r="Q804" s="81"/>
      <c r="R804" s="150"/>
      <c r="S804" s="83"/>
      <c r="T804" s="165"/>
      <c r="U804" s="81"/>
      <c r="V804" s="150"/>
      <c r="W804" s="82"/>
      <c r="X804" s="194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  <c r="AX804" s="78"/>
      <c r="AY804" s="78"/>
      <c r="AZ804" s="78"/>
      <c r="BA804" s="78"/>
      <c r="BB804" s="78"/>
      <c r="BC804" s="78"/>
      <c r="BD804" s="78"/>
      <c r="BE804" s="78"/>
      <c r="BF804" s="78"/>
      <c r="BG804" s="78"/>
      <c r="BH804" s="78"/>
      <c r="BI804" s="78"/>
      <c r="BJ804" s="78"/>
      <c r="BK804" s="78"/>
      <c r="BL804" s="78"/>
      <c r="BM804" s="78"/>
      <c r="BN804" s="78"/>
      <c r="BO804" s="78"/>
      <c r="BP804" s="78"/>
      <c r="BQ804" s="78"/>
      <c r="BR804" s="78"/>
      <c r="BS804" s="78"/>
      <c r="BT804" s="78"/>
      <c r="BU804" s="78"/>
      <c r="BV804" s="78"/>
      <c r="BW804" s="78"/>
    </row>
    <row r="805" spans="1:75" s="84" customFormat="1" ht="19">
      <c r="A805" s="78"/>
      <c r="B805" s="141"/>
      <c r="C805" s="80"/>
      <c r="D805" s="78"/>
      <c r="E805" s="78"/>
      <c r="F805" s="150"/>
      <c r="G805" s="157"/>
      <c r="H805" s="150"/>
      <c r="I805" s="133"/>
      <c r="J805" s="150"/>
      <c r="K805" s="150"/>
      <c r="L805" s="165"/>
      <c r="M805" s="81"/>
      <c r="N805" s="150"/>
      <c r="O805" s="81"/>
      <c r="P805" s="165"/>
      <c r="Q805" s="81"/>
      <c r="R805" s="150"/>
      <c r="S805" s="83"/>
      <c r="T805" s="165"/>
      <c r="U805" s="81"/>
      <c r="V805" s="150"/>
      <c r="W805" s="82"/>
      <c r="X805" s="194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  <c r="AX805" s="78"/>
      <c r="AY805" s="78"/>
      <c r="AZ805" s="78"/>
      <c r="BA805" s="78"/>
      <c r="BB805" s="78"/>
      <c r="BC805" s="78"/>
      <c r="BD805" s="78"/>
      <c r="BE805" s="78"/>
      <c r="BF805" s="78"/>
      <c r="BG805" s="78"/>
      <c r="BH805" s="78"/>
      <c r="BI805" s="78"/>
      <c r="BJ805" s="78"/>
      <c r="BK805" s="78"/>
      <c r="BL805" s="78"/>
      <c r="BM805" s="78"/>
      <c r="BN805" s="78"/>
      <c r="BO805" s="78"/>
      <c r="BP805" s="78"/>
      <c r="BQ805" s="78"/>
      <c r="BR805" s="78"/>
      <c r="BS805" s="78"/>
      <c r="BT805" s="78"/>
      <c r="BU805" s="78"/>
      <c r="BV805" s="78"/>
      <c r="BW805" s="78"/>
    </row>
    <row r="806" spans="1:75" s="84" customFormat="1" ht="19">
      <c r="A806" s="78"/>
      <c r="B806" s="141"/>
      <c r="C806" s="80"/>
      <c r="D806" s="78"/>
      <c r="E806" s="78"/>
      <c r="F806" s="150"/>
      <c r="G806" s="157"/>
      <c r="H806" s="150"/>
      <c r="I806" s="133"/>
      <c r="J806" s="150"/>
      <c r="K806" s="150"/>
      <c r="L806" s="165"/>
      <c r="M806" s="81"/>
      <c r="N806" s="150"/>
      <c r="O806" s="81"/>
      <c r="P806" s="165"/>
      <c r="Q806" s="81"/>
      <c r="R806" s="150"/>
      <c r="S806" s="83"/>
      <c r="T806" s="165"/>
      <c r="U806" s="81"/>
      <c r="V806" s="150"/>
      <c r="W806" s="82"/>
      <c r="X806" s="194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  <c r="AX806" s="78"/>
      <c r="AY806" s="78"/>
      <c r="AZ806" s="78"/>
      <c r="BA806" s="78"/>
      <c r="BB806" s="78"/>
      <c r="BC806" s="78"/>
      <c r="BD806" s="78"/>
      <c r="BE806" s="78"/>
      <c r="BF806" s="78"/>
      <c r="BG806" s="78"/>
      <c r="BH806" s="78"/>
      <c r="BI806" s="78"/>
      <c r="BJ806" s="78"/>
      <c r="BK806" s="78"/>
      <c r="BL806" s="78"/>
      <c r="BM806" s="78"/>
      <c r="BN806" s="78"/>
      <c r="BO806" s="78"/>
      <c r="BP806" s="78"/>
      <c r="BQ806" s="78"/>
      <c r="BR806" s="78"/>
      <c r="BS806" s="78"/>
      <c r="BT806" s="78"/>
      <c r="BU806" s="78"/>
      <c r="BV806" s="78"/>
      <c r="BW806" s="78"/>
    </row>
    <row r="807" spans="1:75" s="84" customFormat="1" ht="19">
      <c r="A807" s="78"/>
      <c r="B807" s="141"/>
      <c r="C807" s="80"/>
      <c r="D807" s="78"/>
      <c r="E807" s="78"/>
      <c r="F807" s="150"/>
      <c r="G807" s="157"/>
      <c r="H807" s="150"/>
      <c r="I807" s="133"/>
      <c r="J807" s="150"/>
      <c r="K807" s="150"/>
      <c r="L807" s="165"/>
      <c r="M807" s="81"/>
      <c r="N807" s="150"/>
      <c r="O807" s="81"/>
      <c r="P807" s="165"/>
      <c r="Q807" s="81"/>
      <c r="R807" s="150"/>
      <c r="S807" s="83"/>
      <c r="T807" s="165"/>
      <c r="U807" s="81"/>
      <c r="V807" s="150"/>
      <c r="W807" s="82"/>
      <c r="X807" s="194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  <c r="AX807" s="78"/>
      <c r="AY807" s="78"/>
      <c r="AZ807" s="78"/>
      <c r="BA807" s="78"/>
      <c r="BB807" s="78"/>
      <c r="BC807" s="78"/>
      <c r="BD807" s="78"/>
      <c r="BE807" s="78"/>
      <c r="BF807" s="78"/>
      <c r="BG807" s="78"/>
      <c r="BH807" s="78"/>
      <c r="BI807" s="78"/>
      <c r="BJ807" s="78"/>
      <c r="BK807" s="78"/>
      <c r="BL807" s="78"/>
      <c r="BM807" s="78"/>
      <c r="BN807" s="78"/>
      <c r="BO807" s="78"/>
      <c r="BP807" s="78"/>
      <c r="BQ807" s="78"/>
      <c r="BR807" s="78"/>
      <c r="BS807" s="78"/>
      <c r="BT807" s="78"/>
      <c r="BU807" s="78"/>
      <c r="BV807" s="78"/>
      <c r="BW807" s="78"/>
    </row>
    <row r="808" spans="1:75" s="84" customFormat="1" ht="19">
      <c r="A808" s="78"/>
      <c r="B808" s="141"/>
      <c r="C808" s="80"/>
      <c r="D808" s="78"/>
      <c r="E808" s="78"/>
      <c r="F808" s="150"/>
      <c r="G808" s="157"/>
      <c r="H808" s="150"/>
      <c r="I808" s="133"/>
      <c r="J808" s="150"/>
      <c r="K808" s="150"/>
      <c r="L808" s="165"/>
      <c r="M808" s="81"/>
      <c r="N808" s="150"/>
      <c r="O808" s="81"/>
      <c r="P808" s="165"/>
      <c r="Q808" s="81"/>
      <c r="R808" s="150"/>
      <c r="S808" s="83"/>
      <c r="T808" s="165"/>
      <c r="U808" s="81"/>
      <c r="V808" s="150"/>
      <c r="W808" s="82"/>
      <c r="X808" s="194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  <c r="AX808" s="78"/>
      <c r="AY808" s="78"/>
      <c r="AZ808" s="78"/>
      <c r="BA808" s="78"/>
      <c r="BB808" s="78"/>
      <c r="BC808" s="78"/>
      <c r="BD808" s="78"/>
      <c r="BE808" s="78"/>
      <c r="BF808" s="78"/>
      <c r="BG808" s="78"/>
      <c r="BH808" s="78"/>
      <c r="BI808" s="78"/>
      <c r="BJ808" s="78"/>
      <c r="BK808" s="78"/>
      <c r="BL808" s="78"/>
      <c r="BM808" s="78"/>
      <c r="BN808" s="78"/>
      <c r="BO808" s="78"/>
      <c r="BP808" s="78"/>
      <c r="BQ808" s="78"/>
      <c r="BR808" s="78"/>
      <c r="BS808" s="78"/>
      <c r="BT808" s="78"/>
      <c r="BU808" s="78"/>
      <c r="BV808" s="78"/>
      <c r="BW808" s="78"/>
    </row>
    <row r="809" spans="1:75" s="84" customFormat="1" ht="19">
      <c r="A809" s="78"/>
      <c r="B809" s="141"/>
      <c r="C809" s="80"/>
      <c r="D809" s="78"/>
      <c r="E809" s="78"/>
      <c r="F809" s="150"/>
      <c r="G809" s="157"/>
      <c r="H809" s="150"/>
      <c r="I809" s="133"/>
      <c r="J809" s="150"/>
      <c r="K809" s="150"/>
      <c r="L809" s="165"/>
      <c r="M809" s="81"/>
      <c r="N809" s="150"/>
      <c r="O809" s="81"/>
      <c r="P809" s="165"/>
      <c r="Q809" s="81"/>
      <c r="R809" s="150"/>
      <c r="S809" s="83"/>
      <c r="T809" s="165"/>
      <c r="U809" s="81"/>
      <c r="V809" s="150"/>
      <c r="W809" s="82"/>
      <c r="X809" s="194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  <c r="AX809" s="78"/>
      <c r="AY809" s="78"/>
      <c r="AZ809" s="78"/>
      <c r="BA809" s="78"/>
      <c r="BB809" s="78"/>
      <c r="BC809" s="78"/>
      <c r="BD809" s="78"/>
      <c r="BE809" s="78"/>
      <c r="BF809" s="78"/>
      <c r="BG809" s="78"/>
      <c r="BH809" s="78"/>
      <c r="BI809" s="78"/>
      <c r="BJ809" s="78"/>
      <c r="BK809" s="78"/>
      <c r="BL809" s="78"/>
      <c r="BM809" s="78"/>
      <c r="BN809" s="78"/>
      <c r="BO809" s="78"/>
      <c r="BP809" s="78"/>
      <c r="BQ809" s="78"/>
      <c r="BR809" s="78"/>
      <c r="BS809" s="78"/>
      <c r="BT809" s="78"/>
      <c r="BU809" s="78"/>
      <c r="BV809" s="78"/>
      <c r="BW809" s="78"/>
    </row>
    <row r="810" spans="1:75" s="84" customFormat="1" ht="19">
      <c r="A810" s="78"/>
      <c r="B810" s="141"/>
      <c r="C810" s="80"/>
      <c r="D810" s="78"/>
      <c r="E810" s="78"/>
      <c r="F810" s="150"/>
      <c r="G810" s="157"/>
      <c r="H810" s="150"/>
      <c r="I810" s="133"/>
      <c r="J810" s="150"/>
      <c r="K810" s="150"/>
      <c r="L810" s="165"/>
      <c r="M810" s="81"/>
      <c r="N810" s="150"/>
      <c r="O810" s="81"/>
      <c r="P810" s="165"/>
      <c r="Q810" s="81"/>
      <c r="R810" s="150"/>
      <c r="S810" s="83"/>
      <c r="T810" s="165"/>
      <c r="U810" s="81"/>
      <c r="V810" s="150"/>
      <c r="W810" s="82"/>
      <c r="X810" s="194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  <c r="AX810" s="78"/>
      <c r="AY810" s="78"/>
      <c r="AZ810" s="78"/>
      <c r="BA810" s="78"/>
      <c r="BB810" s="78"/>
      <c r="BC810" s="78"/>
      <c r="BD810" s="78"/>
      <c r="BE810" s="78"/>
      <c r="BF810" s="78"/>
      <c r="BG810" s="78"/>
      <c r="BH810" s="78"/>
      <c r="BI810" s="78"/>
      <c r="BJ810" s="78"/>
      <c r="BK810" s="78"/>
      <c r="BL810" s="78"/>
      <c r="BM810" s="78"/>
      <c r="BN810" s="78"/>
      <c r="BO810" s="78"/>
      <c r="BP810" s="78"/>
      <c r="BQ810" s="78"/>
      <c r="BR810" s="78"/>
      <c r="BS810" s="78"/>
      <c r="BT810" s="78"/>
      <c r="BU810" s="78"/>
      <c r="BV810" s="78"/>
      <c r="BW810" s="78"/>
    </row>
    <row r="811" spans="1:75" s="84" customFormat="1" ht="19">
      <c r="A811" s="78"/>
      <c r="B811" s="141"/>
      <c r="C811" s="80"/>
      <c r="D811" s="78"/>
      <c r="E811" s="78"/>
      <c r="F811" s="150"/>
      <c r="G811" s="157"/>
      <c r="H811" s="150"/>
      <c r="I811" s="133"/>
      <c r="J811" s="150"/>
      <c r="K811" s="150"/>
      <c r="L811" s="165"/>
      <c r="M811" s="81"/>
      <c r="N811" s="150"/>
      <c r="O811" s="81"/>
      <c r="P811" s="165"/>
      <c r="Q811" s="81"/>
      <c r="R811" s="150"/>
      <c r="S811" s="83"/>
      <c r="T811" s="165"/>
      <c r="U811" s="81"/>
      <c r="V811" s="150"/>
      <c r="W811" s="82"/>
      <c r="X811" s="194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  <c r="AX811" s="78"/>
      <c r="AY811" s="78"/>
      <c r="AZ811" s="78"/>
      <c r="BA811" s="78"/>
      <c r="BB811" s="78"/>
      <c r="BC811" s="78"/>
      <c r="BD811" s="78"/>
      <c r="BE811" s="78"/>
      <c r="BF811" s="78"/>
      <c r="BG811" s="78"/>
      <c r="BH811" s="78"/>
      <c r="BI811" s="78"/>
      <c r="BJ811" s="78"/>
      <c r="BK811" s="78"/>
      <c r="BL811" s="78"/>
      <c r="BM811" s="78"/>
      <c r="BN811" s="78"/>
      <c r="BO811" s="78"/>
      <c r="BP811" s="78"/>
      <c r="BQ811" s="78"/>
      <c r="BR811" s="78"/>
      <c r="BS811" s="78"/>
      <c r="BT811" s="78"/>
      <c r="BU811" s="78"/>
      <c r="BV811" s="78"/>
      <c r="BW811" s="78"/>
    </row>
    <row r="812" spans="1:75" s="84" customFormat="1" ht="19">
      <c r="A812" s="78"/>
      <c r="B812" s="141"/>
      <c r="C812" s="80"/>
      <c r="D812" s="78"/>
      <c r="E812" s="78"/>
      <c r="F812" s="150"/>
      <c r="G812" s="157"/>
      <c r="H812" s="150"/>
      <c r="I812" s="133"/>
      <c r="J812" s="150"/>
      <c r="K812" s="150"/>
      <c r="L812" s="165"/>
      <c r="M812" s="81"/>
      <c r="N812" s="150"/>
      <c r="O812" s="81"/>
      <c r="P812" s="165"/>
      <c r="Q812" s="81"/>
      <c r="R812" s="150"/>
      <c r="S812" s="83"/>
      <c r="T812" s="165"/>
      <c r="U812" s="81"/>
      <c r="V812" s="150"/>
      <c r="W812" s="82"/>
      <c r="X812" s="194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  <c r="AX812" s="78"/>
      <c r="AY812" s="78"/>
      <c r="AZ812" s="78"/>
      <c r="BA812" s="78"/>
      <c r="BB812" s="78"/>
      <c r="BC812" s="78"/>
      <c r="BD812" s="78"/>
      <c r="BE812" s="78"/>
      <c r="BF812" s="78"/>
      <c r="BG812" s="78"/>
      <c r="BH812" s="78"/>
      <c r="BI812" s="78"/>
      <c r="BJ812" s="78"/>
      <c r="BK812" s="78"/>
      <c r="BL812" s="78"/>
      <c r="BM812" s="78"/>
      <c r="BN812" s="78"/>
      <c r="BO812" s="78"/>
      <c r="BP812" s="78"/>
      <c r="BQ812" s="78"/>
      <c r="BR812" s="78"/>
      <c r="BS812" s="78"/>
      <c r="BT812" s="78"/>
      <c r="BU812" s="78"/>
      <c r="BV812" s="78"/>
      <c r="BW812" s="78"/>
    </row>
    <row r="813" spans="1:75" s="84" customFormat="1" ht="19">
      <c r="A813" s="78"/>
      <c r="B813" s="141"/>
      <c r="C813" s="80"/>
      <c r="D813" s="78"/>
      <c r="E813" s="78"/>
      <c r="F813" s="150"/>
      <c r="G813" s="157"/>
      <c r="H813" s="150"/>
      <c r="I813" s="133"/>
      <c r="J813" s="150"/>
      <c r="K813" s="150"/>
      <c r="L813" s="165"/>
      <c r="M813" s="81"/>
      <c r="N813" s="150"/>
      <c r="O813" s="81"/>
      <c r="P813" s="165"/>
      <c r="Q813" s="81"/>
      <c r="R813" s="150"/>
      <c r="S813" s="83"/>
      <c r="T813" s="165"/>
      <c r="U813" s="81"/>
      <c r="V813" s="150"/>
      <c r="W813" s="82"/>
      <c r="X813" s="194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  <c r="AX813" s="78"/>
      <c r="AY813" s="78"/>
      <c r="AZ813" s="78"/>
      <c r="BA813" s="78"/>
      <c r="BB813" s="78"/>
      <c r="BC813" s="78"/>
      <c r="BD813" s="78"/>
      <c r="BE813" s="78"/>
      <c r="BF813" s="78"/>
      <c r="BG813" s="78"/>
      <c r="BH813" s="78"/>
      <c r="BI813" s="78"/>
      <c r="BJ813" s="78"/>
      <c r="BK813" s="78"/>
      <c r="BL813" s="78"/>
      <c r="BM813" s="78"/>
      <c r="BN813" s="78"/>
      <c r="BO813" s="78"/>
      <c r="BP813" s="78"/>
      <c r="BQ813" s="78"/>
      <c r="BR813" s="78"/>
      <c r="BS813" s="78"/>
      <c r="BT813" s="78"/>
      <c r="BU813" s="78"/>
      <c r="BV813" s="78"/>
      <c r="BW813" s="78"/>
    </row>
    <row r="814" spans="1:75" s="84" customFormat="1" ht="19">
      <c r="A814" s="78"/>
      <c r="B814" s="141"/>
      <c r="C814" s="80"/>
      <c r="D814" s="78"/>
      <c r="E814" s="78"/>
      <c r="F814" s="150"/>
      <c r="G814" s="157"/>
      <c r="H814" s="150"/>
      <c r="I814" s="133"/>
      <c r="J814" s="150"/>
      <c r="K814" s="150"/>
      <c r="L814" s="165"/>
      <c r="M814" s="81"/>
      <c r="N814" s="150"/>
      <c r="O814" s="81"/>
      <c r="P814" s="165"/>
      <c r="Q814" s="81"/>
      <c r="R814" s="150"/>
      <c r="S814" s="83"/>
      <c r="T814" s="165"/>
      <c r="U814" s="81"/>
      <c r="V814" s="150"/>
      <c r="W814" s="82"/>
      <c r="X814" s="194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  <c r="AX814" s="78"/>
      <c r="AY814" s="78"/>
      <c r="AZ814" s="78"/>
      <c r="BA814" s="78"/>
      <c r="BB814" s="78"/>
      <c r="BC814" s="78"/>
      <c r="BD814" s="78"/>
      <c r="BE814" s="78"/>
      <c r="BF814" s="78"/>
      <c r="BG814" s="78"/>
      <c r="BH814" s="78"/>
      <c r="BI814" s="78"/>
      <c r="BJ814" s="78"/>
      <c r="BK814" s="78"/>
      <c r="BL814" s="78"/>
      <c r="BM814" s="78"/>
      <c r="BN814" s="78"/>
      <c r="BO814" s="78"/>
      <c r="BP814" s="78"/>
      <c r="BQ814" s="78"/>
      <c r="BR814" s="78"/>
      <c r="BS814" s="78"/>
      <c r="BT814" s="78"/>
      <c r="BU814" s="78"/>
      <c r="BV814" s="78"/>
      <c r="BW814" s="78"/>
    </row>
    <row r="815" spans="1:75" s="84" customFormat="1" ht="19">
      <c r="A815" s="78"/>
      <c r="B815" s="141"/>
      <c r="C815" s="80"/>
      <c r="D815" s="78"/>
      <c r="E815" s="78"/>
      <c r="F815" s="150"/>
      <c r="G815" s="157"/>
      <c r="H815" s="150"/>
      <c r="I815" s="133"/>
      <c r="J815" s="150"/>
      <c r="K815" s="150"/>
      <c r="L815" s="165"/>
      <c r="M815" s="81"/>
      <c r="N815" s="150"/>
      <c r="O815" s="81"/>
      <c r="P815" s="165"/>
      <c r="Q815" s="81"/>
      <c r="R815" s="150"/>
      <c r="S815" s="83"/>
      <c r="T815" s="165"/>
      <c r="U815" s="81"/>
      <c r="V815" s="150"/>
      <c r="W815" s="82"/>
      <c r="X815" s="194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  <c r="AX815" s="78"/>
      <c r="AY815" s="78"/>
      <c r="AZ815" s="78"/>
      <c r="BA815" s="78"/>
      <c r="BB815" s="78"/>
      <c r="BC815" s="78"/>
      <c r="BD815" s="78"/>
      <c r="BE815" s="78"/>
      <c r="BF815" s="78"/>
      <c r="BG815" s="78"/>
      <c r="BH815" s="78"/>
      <c r="BI815" s="78"/>
      <c r="BJ815" s="78"/>
      <c r="BK815" s="78"/>
      <c r="BL815" s="78"/>
      <c r="BM815" s="78"/>
      <c r="BN815" s="78"/>
      <c r="BO815" s="78"/>
      <c r="BP815" s="78"/>
      <c r="BQ815" s="78"/>
      <c r="BR815" s="78"/>
      <c r="BS815" s="78"/>
      <c r="BT815" s="78"/>
      <c r="BU815" s="78"/>
      <c r="BV815" s="78"/>
      <c r="BW815" s="78"/>
    </row>
    <row r="816" spans="1:75" s="84" customFormat="1" ht="19">
      <c r="A816" s="78"/>
      <c r="B816" s="141"/>
      <c r="C816" s="80"/>
      <c r="D816" s="78"/>
      <c r="E816" s="78"/>
      <c r="F816" s="150"/>
      <c r="G816" s="157"/>
      <c r="H816" s="150"/>
      <c r="I816" s="133"/>
      <c r="J816" s="150"/>
      <c r="K816" s="150"/>
      <c r="L816" s="165"/>
      <c r="M816" s="81"/>
      <c r="N816" s="150"/>
      <c r="O816" s="81"/>
      <c r="P816" s="165"/>
      <c r="Q816" s="81"/>
      <c r="R816" s="150"/>
      <c r="S816" s="83"/>
      <c r="T816" s="165"/>
      <c r="U816" s="81"/>
      <c r="V816" s="150"/>
      <c r="W816" s="82"/>
      <c r="X816" s="194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  <c r="AX816" s="78"/>
      <c r="AY816" s="78"/>
      <c r="AZ816" s="78"/>
      <c r="BA816" s="78"/>
      <c r="BB816" s="78"/>
      <c r="BC816" s="78"/>
      <c r="BD816" s="78"/>
      <c r="BE816" s="78"/>
      <c r="BF816" s="78"/>
      <c r="BG816" s="78"/>
      <c r="BH816" s="78"/>
      <c r="BI816" s="78"/>
      <c r="BJ816" s="78"/>
      <c r="BK816" s="78"/>
      <c r="BL816" s="78"/>
      <c r="BM816" s="78"/>
      <c r="BN816" s="78"/>
      <c r="BO816" s="78"/>
      <c r="BP816" s="78"/>
      <c r="BQ816" s="78"/>
      <c r="BR816" s="78"/>
      <c r="BS816" s="78"/>
      <c r="BT816" s="78"/>
      <c r="BU816" s="78"/>
      <c r="BV816" s="78"/>
      <c r="BW816" s="78"/>
    </row>
    <row r="817" spans="1:75" s="84" customFormat="1" ht="19">
      <c r="A817" s="78"/>
      <c r="B817" s="141"/>
      <c r="C817" s="80"/>
      <c r="D817" s="78"/>
      <c r="E817" s="78"/>
      <c r="F817" s="150"/>
      <c r="G817" s="157"/>
      <c r="H817" s="150"/>
      <c r="I817" s="133"/>
      <c r="J817" s="150"/>
      <c r="K817" s="150"/>
      <c r="L817" s="165"/>
      <c r="M817" s="81"/>
      <c r="N817" s="150"/>
      <c r="O817" s="81"/>
      <c r="P817" s="165"/>
      <c r="Q817" s="81"/>
      <c r="R817" s="150"/>
      <c r="S817" s="83"/>
      <c r="T817" s="165"/>
      <c r="U817" s="81"/>
      <c r="V817" s="150"/>
      <c r="W817" s="82"/>
      <c r="X817" s="194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  <c r="AX817" s="78"/>
      <c r="AY817" s="78"/>
      <c r="AZ817" s="78"/>
      <c r="BA817" s="78"/>
      <c r="BB817" s="78"/>
      <c r="BC817" s="78"/>
      <c r="BD817" s="78"/>
      <c r="BE817" s="78"/>
      <c r="BF817" s="78"/>
      <c r="BG817" s="78"/>
      <c r="BH817" s="78"/>
      <c r="BI817" s="78"/>
      <c r="BJ817" s="78"/>
      <c r="BK817" s="78"/>
      <c r="BL817" s="78"/>
      <c r="BM817" s="78"/>
      <c r="BN817" s="78"/>
      <c r="BO817" s="78"/>
      <c r="BP817" s="78"/>
      <c r="BQ817" s="78"/>
      <c r="BR817" s="78"/>
      <c r="BS817" s="78"/>
      <c r="BT817" s="78"/>
      <c r="BU817" s="78"/>
      <c r="BV817" s="78"/>
      <c r="BW817" s="78"/>
    </row>
    <row r="818" spans="1:75" s="84" customFormat="1" ht="19">
      <c r="A818" s="78"/>
      <c r="B818" s="141"/>
      <c r="C818" s="80"/>
      <c r="D818" s="78"/>
      <c r="E818" s="78"/>
      <c r="F818" s="150"/>
      <c r="G818" s="157"/>
      <c r="H818" s="150"/>
      <c r="I818" s="133"/>
      <c r="J818" s="150"/>
      <c r="K818" s="150"/>
      <c r="L818" s="165"/>
      <c r="M818" s="81"/>
      <c r="N818" s="150"/>
      <c r="O818" s="81"/>
      <c r="P818" s="165"/>
      <c r="Q818" s="81"/>
      <c r="R818" s="150"/>
      <c r="S818" s="83"/>
      <c r="T818" s="165"/>
      <c r="U818" s="81"/>
      <c r="V818" s="150"/>
      <c r="W818" s="82"/>
      <c r="X818" s="194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/>
      <c r="AZ818" s="78"/>
      <c r="BA818" s="78"/>
      <c r="BB818" s="78"/>
      <c r="BC818" s="78"/>
      <c r="BD818" s="78"/>
      <c r="BE818" s="78"/>
      <c r="BF818" s="78"/>
      <c r="BG818" s="78"/>
      <c r="BH818" s="78"/>
      <c r="BI818" s="78"/>
      <c r="BJ818" s="78"/>
      <c r="BK818" s="78"/>
      <c r="BL818" s="78"/>
      <c r="BM818" s="78"/>
      <c r="BN818" s="78"/>
      <c r="BO818" s="78"/>
      <c r="BP818" s="78"/>
      <c r="BQ818" s="78"/>
      <c r="BR818" s="78"/>
      <c r="BS818" s="78"/>
      <c r="BT818" s="78"/>
      <c r="BU818" s="78"/>
      <c r="BV818" s="78"/>
      <c r="BW818" s="78"/>
    </row>
    <row r="819" spans="1:75" s="84" customFormat="1" ht="19">
      <c r="A819" s="78"/>
      <c r="B819" s="141"/>
      <c r="C819" s="80"/>
      <c r="D819" s="78"/>
      <c r="E819" s="78"/>
      <c r="F819" s="150"/>
      <c r="G819" s="157"/>
      <c r="H819" s="150"/>
      <c r="I819" s="133"/>
      <c r="J819" s="150"/>
      <c r="K819" s="150"/>
      <c r="L819" s="165"/>
      <c r="M819" s="81"/>
      <c r="N819" s="150"/>
      <c r="O819" s="81"/>
      <c r="P819" s="165"/>
      <c r="Q819" s="81"/>
      <c r="R819" s="150"/>
      <c r="S819" s="83"/>
      <c r="T819" s="165"/>
      <c r="U819" s="81"/>
      <c r="V819" s="150"/>
      <c r="W819" s="82"/>
      <c r="X819" s="194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  <c r="AX819" s="78"/>
      <c r="AY819" s="78"/>
      <c r="AZ819" s="78"/>
      <c r="BA819" s="78"/>
      <c r="BB819" s="78"/>
      <c r="BC819" s="78"/>
      <c r="BD819" s="78"/>
      <c r="BE819" s="78"/>
      <c r="BF819" s="78"/>
      <c r="BG819" s="78"/>
      <c r="BH819" s="78"/>
      <c r="BI819" s="78"/>
      <c r="BJ819" s="78"/>
      <c r="BK819" s="78"/>
      <c r="BL819" s="78"/>
      <c r="BM819" s="78"/>
      <c r="BN819" s="78"/>
      <c r="BO819" s="78"/>
      <c r="BP819" s="78"/>
      <c r="BQ819" s="78"/>
      <c r="BR819" s="78"/>
      <c r="BS819" s="78"/>
      <c r="BT819" s="78"/>
      <c r="BU819" s="78"/>
      <c r="BV819" s="78"/>
      <c r="BW819" s="78"/>
    </row>
    <row r="820" spans="1:75" s="84" customFormat="1" ht="19">
      <c r="A820" s="78"/>
      <c r="B820" s="141"/>
      <c r="C820" s="80"/>
      <c r="D820" s="78"/>
      <c r="E820" s="78"/>
      <c r="F820" s="150"/>
      <c r="G820" s="157"/>
      <c r="H820" s="150"/>
      <c r="I820" s="133"/>
      <c r="J820" s="150"/>
      <c r="K820" s="150"/>
      <c r="L820" s="165"/>
      <c r="M820" s="81"/>
      <c r="N820" s="150"/>
      <c r="O820" s="81"/>
      <c r="P820" s="165"/>
      <c r="Q820" s="81"/>
      <c r="R820" s="150"/>
      <c r="S820" s="83"/>
      <c r="T820" s="165"/>
      <c r="U820" s="81"/>
      <c r="V820" s="150"/>
      <c r="W820" s="82"/>
      <c r="X820" s="194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  <c r="AX820" s="78"/>
      <c r="AY820" s="78"/>
      <c r="AZ820" s="78"/>
      <c r="BA820" s="78"/>
      <c r="BB820" s="78"/>
      <c r="BC820" s="78"/>
      <c r="BD820" s="78"/>
      <c r="BE820" s="78"/>
      <c r="BF820" s="78"/>
      <c r="BG820" s="78"/>
      <c r="BH820" s="78"/>
      <c r="BI820" s="78"/>
      <c r="BJ820" s="78"/>
      <c r="BK820" s="78"/>
      <c r="BL820" s="78"/>
      <c r="BM820" s="78"/>
      <c r="BN820" s="78"/>
      <c r="BO820" s="78"/>
      <c r="BP820" s="78"/>
      <c r="BQ820" s="78"/>
      <c r="BR820" s="78"/>
      <c r="BS820" s="78"/>
      <c r="BT820" s="78"/>
      <c r="BU820" s="78"/>
      <c r="BV820" s="78"/>
      <c r="BW820" s="78"/>
    </row>
    <row r="821" spans="1:75" s="84" customFormat="1" ht="19">
      <c r="A821" s="78"/>
      <c r="B821" s="141"/>
      <c r="C821" s="80"/>
      <c r="D821" s="78"/>
      <c r="E821" s="78"/>
      <c r="F821" s="150"/>
      <c r="G821" s="157"/>
      <c r="H821" s="150"/>
      <c r="I821" s="133"/>
      <c r="J821" s="150"/>
      <c r="K821" s="150"/>
      <c r="L821" s="165"/>
      <c r="M821" s="81"/>
      <c r="N821" s="150"/>
      <c r="O821" s="81"/>
      <c r="P821" s="165"/>
      <c r="Q821" s="81"/>
      <c r="R821" s="150"/>
      <c r="S821" s="83"/>
      <c r="T821" s="165"/>
      <c r="U821" s="81"/>
      <c r="V821" s="150"/>
      <c r="W821" s="82"/>
      <c r="X821" s="194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  <c r="BM821" s="78"/>
      <c r="BN821" s="78"/>
      <c r="BO821" s="78"/>
      <c r="BP821" s="78"/>
      <c r="BQ821" s="78"/>
      <c r="BR821" s="78"/>
      <c r="BS821" s="78"/>
      <c r="BT821" s="78"/>
      <c r="BU821" s="78"/>
      <c r="BV821" s="78"/>
      <c r="BW821" s="78"/>
    </row>
    <row r="822" spans="1:75" s="84" customFormat="1" ht="19">
      <c r="A822" s="78"/>
      <c r="B822" s="141"/>
      <c r="C822" s="80"/>
      <c r="D822" s="78"/>
      <c r="E822" s="78"/>
      <c r="F822" s="150"/>
      <c r="G822" s="157"/>
      <c r="H822" s="150"/>
      <c r="I822" s="133"/>
      <c r="J822" s="150"/>
      <c r="K822" s="150"/>
      <c r="L822" s="165"/>
      <c r="M822" s="81"/>
      <c r="N822" s="150"/>
      <c r="O822" s="81"/>
      <c r="P822" s="165"/>
      <c r="Q822" s="81"/>
      <c r="R822" s="150"/>
      <c r="S822" s="83"/>
      <c r="T822" s="165"/>
      <c r="U822" s="81"/>
      <c r="V822" s="150"/>
      <c r="W822" s="82"/>
      <c r="X822" s="194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  <c r="BM822" s="78"/>
      <c r="BN822" s="78"/>
      <c r="BO822" s="78"/>
      <c r="BP822" s="78"/>
      <c r="BQ822" s="78"/>
      <c r="BR822" s="78"/>
      <c r="BS822" s="78"/>
      <c r="BT822" s="78"/>
      <c r="BU822" s="78"/>
      <c r="BV822" s="78"/>
      <c r="BW822" s="78"/>
    </row>
    <row r="823" spans="1:75" s="84" customFormat="1" ht="19">
      <c r="A823" s="78"/>
      <c r="B823" s="141"/>
      <c r="C823" s="80"/>
      <c r="D823" s="78"/>
      <c r="E823" s="78"/>
      <c r="F823" s="150"/>
      <c r="G823" s="157"/>
      <c r="H823" s="150"/>
      <c r="I823" s="133"/>
      <c r="J823" s="150"/>
      <c r="K823" s="150"/>
      <c r="L823" s="165"/>
      <c r="M823" s="81"/>
      <c r="N823" s="150"/>
      <c r="O823" s="81"/>
      <c r="P823" s="165"/>
      <c r="Q823" s="81"/>
      <c r="R823" s="150"/>
      <c r="S823" s="83"/>
      <c r="T823" s="165"/>
      <c r="U823" s="81"/>
      <c r="V823" s="150"/>
      <c r="W823" s="82"/>
      <c r="X823" s="194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  <c r="AX823" s="78"/>
      <c r="AY823" s="78"/>
      <c r="AZ823" s="78"/>
      <c r="BA823" s="78"/>
      <c r="BB823" s="78"/>
      <c r="BC823" s="78"/>
      <c r="BD823" s="78"/>
      <c r="BE823" s="78"/>
      <c r="BF823" s="78"/>
      <c r="BG823" s="78"/>
      <c r="BH823" s="78"/>
      <c r="BI823" s="78"/>
      <c r="BJ823" s="78"/>
      <c r="BK823" s="78"/>
      <c r="BL823" s="78"/>
      <c r="BM823" s="78"/>
      <c r="BN823" s="78"/>
      <c r="BO823" s="78"/>
      <c r="BP823" s="78"/>
      <c r="BQ823" s="78"/>
      <c r="BR823" s="78"/>
      <c r="BS823" s="78"/>
      <c r="BT823" s="78"/>
      <c r="BU823" s="78"/>
      <c r="BV823" s="78"/>
      <c r="BW823" s="78"/>
    </row>
    <row r="824" spans="1:75" s="84" customFormat="1" ht="19">
      <c r="A824" s="78"/>
      <c r="B824" s="141"/>
      <c r="C824" s="80"/>
      <c r="D824" s="78"/>
      <c r="E824" s="78"/>
      <c r="F824" s="150"/>
      <c r="G824" s="157"/>
      <c r="H824" s="150"/>
      <c r="I824" s="133"/>
      <c r="J824" s="150"/>
      <c r="K824" s="150"/>
      <c r="L824" s="165"/>
      <c r="M824" s="81"/>
      <c r="N824" s="150"/>
      <c r="O824" s="81"/>
      <c r="P824" s="165"/>
      <c r="Q824" s="81"/>
      <c r="R824" s="150"/>
      <c r="S824" s="83"/>
      <c r="T824" s="165"/>
      <c r="U824" s="81"/>
      <c r="V824" s="150"/>
      <c r="W824" s="82"/>
      <c r="X824" s="194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  <c r="AX824" s="78"/>
      <c r="AY824" s="78"/>
      <c r="AZ824" s="78"/>
      <c r="BA824" s="78"/>
      <c r="BB824" s="78"/>
      <c r="BC824" s="78"/>
      <c r="BD824" s="78"/>
      <c r="BE824" s="78"/>
      <c r="BF824" s="78"/>
      <c r="BG824" s="78"/>
      <c r="BH824" s="78"/>
      <c r="BI824" s="78"/>
      <c r="BJ824" s="78"/>
      <c r="BK824" s="78"/>
      <c r="BL824" s="78"/>
      <c r="BM824" s="78"/>
      <c r="BN824" s="78"/>
      <c r="BO824" s="78"/>
      <c r="BP824" s="78"/>
      <c r="BQ824" s="78"/>
      <c r="BR824" s="78"/>
      <c r="BS824" s="78"/>
      <c r="BT824" s="78"/>
      <c r="BU824" s="78"/>
      <c r="BV824" s="78"/>
      <c r="BW824" s="78"/>
    </row>
    <row r="825" spans="1:75" s="84" customFormat="1" ht="19">
      <c r="A825" s="78"/>
      <c r="B825" s="141"/>
      <c r="C825" s="80"/>
      <c r="D825" s="78"/>
      <c r="E825" s="78"/>
      <c r="F825" s="150"/>
      <c r="G825" s="157"/>
      <c r="H825" s="150"/>
      <c r="I825" s="133"/>
      <c r="J825" s="150"/>
      <c r="K825" s="150"/>
      <c r="L825" s="165"/>
      <c r="M825" s="81"/>
      <c r="N825" s="150"/>
      <c r="O825" s="81"/>
      <c r="P825" s="165"/>
      <c r="Q825" s="81"/>
      <c r="R825" s="150"/>
      <c r="S825" s="83"/>
      <c r="T825" s="165"/>
      <c r="U825" s="81"/>
      <c r="V825" s="150"/>
      <c r="W825" s="82"/>
      <c r="X825" s="194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  <c r="AX825" s="78"/>
      <c r="AY825" s="78"/>
      <c r="AZ825" s="78"/>
      <c r="BA825" s="78"/>
      <c r="BB825" s="78"/>
      <c r="BC825" s="78"/>
      <c r="BD825" s="78"/>
      <c r="BE825" s="78"/>
      <c r="BF825" s="78"/>
      <c r="BG825" s="78"/>
      <c r="BH825" s="78"/>
      <c r="BI825" s="78"/>
      <c r="BJ825" s="78"/>
      <c r="BK825" s="78"/>
      <c r="BL825" s="78"/>
      <c r="BM825" s="78"/>
      <c r="BN825" s="78"/>
      <c r="BO825" s="78"/>
      <c r="BP825" s="78"/>
      <c r="BQ825" s="78"/>
      <c r="BR825" s="78"/>
      <c r="BS825" s="78"/>
      <c r="BT825" s="78"/>
      <c r="BU825" s="78"/>
      <c r="BV825" s="78"/>
      <c r="BW825" s="78"/>
    </row>
    <row r="826" spans="1:75" s="84" customFormat="1" ht="19">
      <c r="A826" s="78"/>
      <c r="B826" s="141"/>
      <c r="C826" s="80"/>
      <c r="D826" s="78"/>
      <c r="E826" s="78"/>
      <c r="F826" s="150"/>
      <c r="G826" s="157"/>
      <c r="H826" s="150"/>
      <c r="I826" s="133"/>
      <c r="J826" s="150"/>
      <c r="K826" s="150"/>
      <c r="L826" s="165"/>
      <c r="M826" s="81"/>
      <c r="N826" s="150"/>
      <c r="O826" s="81"/>
      <c r="P826" s="165"/>
      <c r="Q826" s="81"/>
      <c r="R826" s="150"/>
      <c r="S826" s="83"/>
      <c r="T826" s="165"/>
      <c r="U826" s="81"/>
      <c r="V826" s="150"/>
      <c r="W826" s="82"/>
      <c r="X826" s="194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  <c r="AX826" s="78"/>
      <c r="AY826" s="78"/>
      <c r="AZ826" s="78"/>
      <c r="BA826" s="78"/>
      <c r="BB826" s="78"/>
      <c r="BC826" s="78"/>
      <c r="BD826" s="78"/>
      <c r="BE826" s="78"/>
      <c r="BF826" s="78"/>
      <c r="BG826" s="78"/>
      <c r="BH826" s="78"/>
      <c r="BI826" s="78"/>
      <c r="BJ826" s="78"/>
      <c r="BK826" s="78"/>
      <c r="BL826" s="78"/>
      <c r="BM826" s="78"/>
      <c r="BN826" s="78"/>
      <c r="BO826" s="78"/>
      <c r="BP826" s="78"/>
      <c r="BQ826" s="78"/>
      <c r="BR826" s="78"/>
      <c r="BS826" s="78"/>
      <c r="BT826" s="78"/>
      <c r="BU826" s="78"/>
      <c r="BV826" s="78"/>
      <c r="BW826" s="78"/>
    </row>
    <row r="827" spans="1:75" s="84" customFormat="1" ht="19">
      <c r="A827" s="78"/>
      <c r="B827" s="141"/>
      <c r="C827" s="80"/>
      <c r="D827" s="78"/>
      <c r="E827" s="78"/>
      <c r="F827" s="150"/>
      <c r="G827" s="157"/>
      <c r="H827" s="150"/>
      <c r="I827" s="133"/>
      <c r="J827" s="150"/>
      <c r="K827" s="150"/>
      <c r="L827" s="165"/>
      <c r="M827" s="81"/>
      <c r="N827" s="150"/>
      <c r="O827" s="81"/>
      <c r="P827" s="165"/>
      <c r="Q827" s="81"/>
      <c r="R827" s="150"/>
      <c r="S827" s="83"/>
      <c r="T827" s="165"/>
      <c r="U827" s="81"/>
      <c r="V827" s="150"/>
      <c r="W827" s="82"/>
      <c r="X827" s="194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  <c r="AX827" s="78"/>
      <c r="AY827" s="78"/>
      <c r="AZ827" s="78"/>
      <c r="BA827" s="78"/>
      <c r="BB827" s="78"/>
      <c r="BC827" s="78"/>
      <c r="BD827" s="78"/>
      <c r="BE827" s="78"/>
      <c r="BF827" s="78"/>
      <c r="BG827" s="78"/>
      <c r="BH827" s="78"/>
      <c r="BI827" s="78"/>
      <c r="BJ827" s="78"/>
      <c r="BK827" s="78"/>
      <c r="BL827" s="78"/>
      <c r="BM827" s="78"/>
      <c r="BN827" s="78"/>
      <c r="BO827" s="78"/>
      <c r="BP827" s="78"/>
      <c r="BQ827" s="78"/>
      <c r="BR827" s="78"/>
      <c r="BS827" s="78"/>
      <c r="BT827" s="78"/>
      <c r="BU827" s="78"/>
      <c r="BV827" s="78"/>
      <c r="BW827" s="78"/>
    </row>
    <row r="828" spans="1:75" s="84" customFormat="1" ht="19">
      <c r="A828" s="78"/>
      <c r="B828" s="141"/>
      <c r="C828" s="80"/>
      <c r="D828" s="78"/>
      <c r="E828" s="78"/>
      <c r="F828" s="150"/>
      <c r="G828" s="157"/>
      <c r="H828" s="150"/>
      <c r="I828" s="133"/>
      <c r="J828" s="150"/>
      <c r="K828" s="150"/>
      <c r="L828" s="165"/>
      <c r="M828" s="81"/>
      <c r="N828" s="150"/>
      <c r="O828" s="81"/>
      <c r="P828" s="165"/>
      <c r="Q828" s="81"/>
      <c r="R828" s="150"/>
      <c r="S828" s="83"/>
      <c r="T828" s="165"/>
      <c r="U828" s="81"/>
      <c r="V828" s="150"/>
      <c r="W828" s="82"/>
      <c r="X828" s="194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  <c r="AX828" s="78"/>
      <c r="AY828" s="78"/>
      <c r="AZ828" s="78"/>
      <c r="BA828" s="78"/>
      <c r="BB828" s="78"/>
      <c r="BC828" s="78"/>
      <c r="BD828" s="78"/>
      <c r="BE828" s="78"/>
      <c r="BF828" s="78"/>
      <c r="BG828" s="78"/>
      <c r="BH828" s="78"/>
      <c r="BI828" s="78"/>
      <c r="BJ828" s="78"/>
      <c r="BK828" s="78"/>
      <c r="BL828" s="78"/>
      <c r="BM828" s="78"/>
      <c r="BN828" s="78"/>
      <c r="BO828" s="78"/>
      <c r="BP828" s="78"/>
      <c r="BQ828" s="78"/>
      <c r="BR828" s="78"/>
      <c r="BS828" s="78"/>
      <c r="BT828" s="78"/>
      <c r="BU828" s="78"/>
      <c r="BV828" s="78"/>
      <c r="BW828" s="78"/>
    </row>
    <row r="829" spans="1:75" s="84" customFormat="1" ht="19">
      <c r="A829" s="78"/>
      <c r="B829" s="141"/>
      <c r="C829" s="80"/>
      <c r="D829" s="78"/>
      <c r="E829" s="78"/>
      <c r="F829" s="150"/>
      <c r="G829" s="157"/>
      <c r="H829" s="150"/>
      <c r="I829" s="133"/>
      <c r="J829" s="150"/>
      <c r="K829" s="150"/>
      <c r="L829" s="165"/>
      <c r="M829" s="81"/>
      <c r="N829" s="150"/>
      <c r="O829" s="81"/>
      <c r="P829" s="165"/>
      <c r="Q829" s="81"/>
      <c r="R829" s="150"/>
      <c r="S829" s="83"/>
      <c r="T829" s="165"/>
      <c r="U829" s="81"/>
      <c r="V829" s="150"/>
      <c r="W829" s="82"/>
      <c r="X829" s="194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  <c r="BW829" s="78"/>
    </row>
    <row r="830" spans="1:75" s="84" customFormat="1" ht="19">
      <c r="A830" s="78"/>
      <c r="B830" s="141"/>
      <c r="C830" s="80"/>
      <c r="D830" s="78"/>
      <c r="E830" s="78"/>
      <c r="F830" s="150"/>
      <c r="G830" s="157"/>
      <c r="H830" s="150"/>
      <c r="I830" s="133"/>
      <c r="J830" s="150"/>
      <c r="K830" s="150"/>
      <c r="L830" s="165"/>
      <c r="M830" s="81"/>
      <c r="N830" s="150"/>
      <c r="O830" s="81"/>
      <c r="P830" s="165"/>
      <c r="Q830" s="81"/>
      <c r="R830" s="150"/>
      <c r="S830" s="83"/>
      <c r="T830" s="165"/>
      <c r="U830" s="81"/>
      <c r="V830" s="150"/>
      <c r="W830" s="82"/>
      <c r="X830" s="194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  <c r="AX830" s="78"/>
      <c r="AY830" s="78"/>
      <c r="AZ830" s="78"/>
      <c r="BA830" s="78"/>
      <c r="BB830" s="78"/>
      <c r="BC830" s="78"/>
      <c r="BD830" s="78"/>
      <c r="BE830" s="78"/>
      <c r="BF830" s="78"/>
      <c r="BG830" s="78"/>
      <c r="BH830" s="78"/>
      <c r="BI830" s="78"/>
      <c r="BJ830" s="78"/>
      <c r="BK830" s="78"/>
      <c r="BL830" s="78"/>
      <c r="BM830" s="78"/>
      <c r="BN830" s="78"/>
      <c r="BO830" s="78"/>
      <c r="BP830" s="78"/>
      <c r="BQ830" s="78"/>
      <c r="BR830" s="78"/>
      <c r="BS830" s="78"/>
      <c r="BT830" s="78"/>
      <c r="BU830" s="78"/>
      <c r="BV830" s="78"/>
      <c r="BW830" s="78"/>
    </row>
    <row r="831" spans="1:75" s="84" customFormat="1" ht="19">
      <c r="A831" s="78"/>
      <c r="B831" s="141"/>
      <c r="C831" s="80"/>
      <c r="D831" s="78"/>
      <c r="E831" s="78"/>
      <c r="F831" s="150"/>
      <c r="G831" s="157"/>
      <c r="H831" s="150"/>
      <c r="I831" s="133"/>
      <c r="J831" s="150"/>
      <c r="K831" s="150"/>
      <c r="L831" s="165"/>
      <c r="M831" s="81"/>
      <c r="N831" s="150"/>
      <c r="O831" s="81"/>
      <c r="P831" s="165"/>
      <c r="Q831" s="81"/>
      <c r="R831" s="150"/>
      <c r="S831" s="83"/>
      <c r="T831" s="165"/>
      <c r="U831" s="81"/>
      <c r="V831" s="150"/>
      <c r="W831" s="82"/>
      <c r="X831" s="194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  <c r="AX831" s="78"/>
      <c r="AY831" s="78"/>
      <c r="AZ831" s="78"/>
      <c r="BA831" s="78"/>
      <c r="BB831" s="78"/>
      <c r="BC831" s="78"/>
      <c r="BD831" s="78"/>
      <c r="BE831" s="78"/>
      <c r="BF831" s="78"/>
      <c r="BG831" s="78"/>
      <c r="BH831" s="78"/>
      <c r="BI831" s="78"/>
      <c r="BJ831" s="78"/>
      <c r="BK831" s="78"/>
      <c r="BL831" s="78"/>
      <c r="BM831" s="78"/>
      <c r="BN831" s="78"/>
      <c r="BO831" s="78"/>
      <c r="BP831" s="78"/>
      <c r="BQ831" s="78"/>
      <c r="BR831" s="78"/>
      <c r="BS831" s="78"/>
      <c r="BT831" s="78"/>
      <c r="BU831" s="78"/>
      <c r="BV831" s="78"/>
      <c r="BW831" s="78"/>
    </row>
    <row r="832" spans="1:75" s="84" customFormat="1" ht="19">
      <c r="A832" s="78"/>
      <c r="B832" s="141"/>
      <c r="C832" s="80"/>
      <c r="D832" s="78"/>
      <c r="E832" s="78"/>
      <c r="F832" s="150"/>
      <c r="G832" s="157"/>
      <c r="H832" s="150"/>
      <c r="I832" s="133"/>
      <c r="J832" s="150"/>
      <c r="K832" s="150"/>
      <c r="L832" s="165"/>
      <c r="M832" s="81"/>
      <c r="N832" s="150"/>
      <c r="O832" s="81"/>
      <c r="P832" s="165"/>
      <c r="Q832" s="81"/>
      <c r="R832" s="150"/>
      <c r="S832" s="83"/>
      <c r="T832" s="165"/>
      <c r="U832" s="81"/>
      <c r="V832" s="150"/>
      <c r="W832" s="82"/>
      <c r="X832" s="194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  <c r="AX832" s="78"/>
      <c r="AY832" s="78"/>
      <c r="AZ832" s="78"/>
      <c r="BA832" s="78"/>
      <c r="BB832" s="78"/>
      <c r="BC832" s="78"/>
      <c r="BD832" s="78"/>
      <c r="BE832" s="78"/>
      <c r="BF832" s="78"/>
      <c r="BG832" s="78"/>
      <c r="BH832" s="78"/>
      <c r="BI832" s="78"/>
      <c r="BJ832" s="78"/>
      <c r="BK832" s="78"/>
      <c r="BL832" s="78"/>
      <c r="BM832" s="78"/>
      <c r="BN832" s="78"/>
      <c r="BO832" s="78"/>
      <c r="BP832" s="78"/>
      <c r="BQ832" s="78"/>
      <c r="BR832" s="78"/>
      <c r="BS832" s="78"/>
      <c r="BT832" s="78"/>
      <c r="BU832" s="78"/>
      <c r="BV832" s="78"/>
      <c r="BW832" s="78"/>
    </row>
    <row r="833" spans="1:75" s="84" customFormat="1" ht="19">
      <c r="A833" s="78"/>
      <c r="B833" s="141"/>
      <c r="C833" s="80"/>
      <c r="D833" s="78"/>
      <c r="E833" s="78"/>
      <c r="F833" s="150"/>
      <c r="G833" s="157"/>
      <c r="H833" s="150"/>
      <c r="I833" s="133"/>
      <c r="J833" s="150"/>
      <c r="K833" s="150"/>
      <c r="L833" s="165"/>
      <c r="M833" s="81"/>
      <c r="N833" s="150"/>
      <c r="O833" s="81"/>
      <c r="P833" s="165"/>
      <c r="Q833" s="81"/>
      <c r="R833" s="150"/>
      <c r="S833" s="83"/>
      <c r="T833" s="165"/>
      <c r="U833" s="81"/>
      <c r="V833" s="150"/>
      <c r="W833" s="82"/>
      <c r="X833" s="194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  <c r="AV833" s="78"/>
      <c r="AW833" s="78"/>
      <c r="AX833" s="78"/>
      <c r="AY833" s="78"/>
      <c r="AZ833" s="78"/>
      <c r="BA833" s="78"/>
      <c r="BB833" s="78"/>
      <c r="BC833" s="78"/>
      <c r="BD833" s="78"/>
      <c r="BE833" s="78"/>
      <c r="BF833" s="78"/>
      <c r="BG833" s="78"/>
      <c r="BH833" s="78"/>
      <c r="BI833" s="78"/>
      <c r="BJ833" s="78"/>
      <c r="BK833" s="78"/>
      <c r="BL833" s="78"/>
      <c r="BM833" s="78"/>
      <c r="BN833" s="78"/>
      <c r="BO833" s="78"/>
      <c r="BP833" s="78"/>
      <c r="BQ833" s="78"/>
      <c r="BR833" s="78"/>
      <c r="BS833" s="78"/>
      <c r="BT833" s="78"/>
      <c r="BU833" s="78"/>
      <c r="BV833" s="78"/>
      <c r="BW833" s="78"/>
    </row>
    <row r="834" spans="1:75" s="84" customFormat="1" ht="19">
      <c r="A834" s="78"/>
      <c r="B834" s="141"/>
      <c r="C834" s="80"/>
      <c r="D834" s="78"/>
      <c r="E834" s="78"/>
      <c r="F834" s="150"/>
      <c r="G834" s="157"/>
      <c r="H834" s="150"/>
      <c r="I834" s="133"/>
      <c r="J834" s="150"/>
      <c r="K834" s="150"/>
      <c r="L834" s="165"/>
      <c r="M834" s="81"/>
      <c r="N834" s="150"/>
      <c r="O834" s="81"/>
      <c r="P834" s="165"/>
      <c r="Q834" s="81"/>
      <c r="R834" s="150"/>
      <c r="S834" s="83"/>
      <c r="T834" s="165"/>
      <c r="U834" s="81"/>
      <c r="V834" s="150"/>
      <c r="W834" s="82"/>
      <c r="X834" s="194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  <c r="AV834" s="78"/>
      <c r="AW834" s="78"/>
      <c r="AX834" s="78"/>
      <c r="AY834" s="78"/>
      <c r="AZ834" s="78"/>
      <c r="BA834" s="78"/>
      <c r="BB834" s="78"/>
      <c r="BC834" s="78"/>
      <c r="BD834" s="78"/>
      <c r="BE834" s="78"/>
      <c r="BF834" s="78"/>
      <c r="BG834" s="78"/>
      <c r="BH834" s="78"/>
      <c r="BI834" s="78"/>
      <c r="BJ834" s="78"/>
      <c r="BK834" s="78"/>
      <c r="BL834" s="78"/>
      <c r="BM834" s="78"/>
      <c r="BN834" s="78"/>
      <c r="BO834" s="78"/>
      <c r="BP834" s="78"/>
      <c r="BQ834" s="78"/>
      <c r="BR834" s="78"/>
      <c r="BS834" s="78"/>
      <c r="BT834" s="78"/>
      <c r="BU834" s="78"/>
      <c r="BV834" s="78"/>
      <c r="BW834" s="78"/>
    </row>
    <row r="835" spans="1:75" s="84" customFormat="1" ht="19">
      <c r="A835" s="78"/>
      <c r="B835" s="141"/>
      <c r="C835" s="80"/>
      <c r="D835" s="78"/>
      <c r="E835" s="78"/>
      <c r="F835" s="150"/>
      <c r="G835" s="157"/>
      <c r="H835" s="150"/>
      <c r="I835" s="133"/>
      <c r="J835" s="150"/>
      <c r="K835" s="150"/>
      <c r="L835" s="165"/>
      <c r="M835" s="81"/>
      <c r="N835" s="150"/>
      <c r="O835" s="81"/>
      <c r="P835" s="165"/>
      <c r="Q835" s="81"/>
      <c r="R835" s="150"/>
      <c r="S835" s="83"/>
      <c r="T835" s="165"/>
      <c r="U835" s="81"/>
      <c r="V835" s="150"/>
      <c r="W835" s="82"/>
      <c r="X835" s="194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  <c r="AV835" s="78"/>
      <c r="AW835" s="78"/>
      <c r="AX835" s="78"/>
      <c r="AY835" s="78"/>
      <c r="AZ835" s="78"/>
      <c r="BA835" s="78"/>
      <c r="BB835" s="78"/>
      <c r="BC835" s="78"/>
      <c r="BD835" s="78"/>
      <c r="BE835" s="78"/>
      <c r="BF835" s="78"/>
      <c r="BG835" s="78"/>
      <c r="BH835" s="78"/>
      <c r="BI835" s="78"/>
      <c r="BJ835" s="78"/>
      <c r="BK835" s="78"/>
      <c r="BL835" s="78"/>
      <c r="BM835" s="78"/>
      <c r="BN835" s="78"/>
      <c r="BO835" s="78"/>
      <c r="BP835" s="78"/>
      <c r="BQ835" s="78"/>
      <c r="BR835" s="78"/>
      <c r="BS835" s="78"/>
      <c r="BT835" s="78"/>
      <c r="BU835" s="78"/>
      <c r="BV835" s="78"/>
      <c r="BW835" s="78"/>
    </row>
    <row r="836" spans="1:75" s="84" customFormat="1" ht="19">
      <c r="A836" s="78"/>
      <c r="B836" s="141"/>
      <c r="C836" s="80"/>
      <c r="D836" s="78"/>
      <c r="E836" s="78"/>
      <c r="F836" s="150"/>
      <c r="G836" s="157"/>
      <c r="H836" s="150"/>
      <c r="I836" s="133"/>
      <c r="J836" s="150"/>
      <c r="K836" s="150"/>
      <c r="L836" s="165"/>
      <c r="M836" s="81"/>
      <c r="N836" s="150"/>
      <c r="O836" s="81"/>
      <c r="P836" s="165"/>
      <c r="Q836" s="81"/>
      <c r="R836" s="150"/>
      <c r="S836" s="83"/>
      <c r="T836" s="165"/>
      <c r="U836" s="81"/>
      <c r="V836" s="150"/>
      <c r="W836" s="82"/>
      <c r="X836" s="194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  <c r="AV836" s="78"/>
      <c r="AW836" s="78"/>
      <c r="AX836" s="78"/>
      <c r="AY836" s="78"/>
      <c r="AZ836" s="78"/>
      <c r="BA836" s="78"/>
      <c r="BB836" s="78"/>
      <c r="BC836" s="78"/>
      <c r="BD836" s="78"/>
      <c r="BE836" s="78"/>
      <c r="BF836" s="78"/>
      <c r="BG836" s="78"/>
      <c r="BH836" s="78"/>
      <c r="BI836" s="78"/>
      <c r="BJ836" s="78"/>
      <c r="BK836" s="78"/>
      <c r="BL836" s="78"/>
      <c r="BM836" s="78"/>
      <c r="BN836" s="78"/>
      <c r="BO836" s="78"/>
      <c r="BP836" s="78"/>
      <c r="BQ836" s="78"/>
      <c r="BR836" s="78"/>
      <c r="BS836" s="78"/>
      <c r="BT836" s="78"/>
      <c r="BU836" s="78"/>
      <c r="BV836" s="78"/>
      <c r="BW836" s="78"/>
    </row>
    <row r="837" spans="1:75" s="84" customFormat="1" ht="19">
      <c r="A837" s="78"/>
      <c r="B837" s="141"/>
      <c r="C837" s="80"/>
      <c r="D837" s="78"/>
      <c r="E837" s="78"/>
      <c r="F837" s="150"/>
      <c r="G837" s="157"/>
      <c r="H837" s="150"/>
      <c r="I837" s="133"/>
      <c r="J837" s="150"/>
      <c r="K837" s="150"/>
      <c r="L837" s="165"/>
      <c r="M837" s="81"/>
      <c r="N837" s="150"/>
      <c r="O837" s="81"/>
      <c r="P837" s="165"/>
      <c r="Q837" s="81"/>
      <c r="R837" s="150"/>
      <c r="S837" s="83"/>
      <c r="T837" s="165"/>
      <c r="U837" s="81"/>
      <c r="V837" s="150"/>
      <c r="W837" s="82"/>
      <c r="X837" s="194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  <c r="AV837" s="78"/>
      <c r="AW837" s="78"/>
      <c r="AX837" s="78"/>
      <c r="AY837" s="78"/>
      <c r="AZ837" s="78"/>
      <c r="BA837" s="78"/>
      <c r="BB837" s="78"/>
      <c r="BC837" s="78"/>
      <c r="BD837" s="78"/>
      <c r="BE837" s="78"/>
      <c r="BF837" s="78"/>
      <c r="BG837" s="78"/>
      <c r="BH837" s="78"/>
      <c r="BI837" s="78"/>
      <c r="BJ837" s="78"/>
      <c r="BK837" s="78"/>
      <c r="BL837" s="78"/>
      <c r="BM837" s="78"/>
      <c r="BN837" s="78"/>
      <c r="BO837" s="78"/>
      <c r="BP837" s="78"/>
      <c r="BQ837" s="78"/>
      <c r="BR837" s="78"/>
      <c r="BS837" s="78"/>
      <c r="BT837" s="78"/>
      <c r="BU837" s="78"/>
      <c r="BV837" s="78"/>
      <c r="BW837" s="78"/>
    </row>
    <row r="838" spans="1:75" s="84" customFormat="1" ht="19">
      <c r="A838" s="78"/>
      <c r="B838" s="141"/>
      <c r="C838" s="80"/>
      <c r="D838" s="78"/>
      <c r="E838" s="78"/>
      <c r="F838" s="150"/>
      <c r="G838" s="157"/>
      <c r="H838" s="150"/>
      <c r="I838" s="133"/>
      <c r="J838" s="150"/>
      <c r="K838" s="150"/>
      <c r="L838" s="165"/>
      <c r="M838" s="81"/>
      <c r="N838" s="150"/>
      <c r="O838" s="81"/>
      <c r="P838" s="165"/>
      <c r="Q838" s="81"/>
      <c r="R838" s="150"/>
      <c r="S838" s="83"/>
      <c r="T838" s="165"/>
      <c r="U838" s="81"/>
      <c r="V838" s="150"/>
      <c r="W838" s="82"/>
      <c r="X838" s="194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  <c r="AV838" s="78"/>
      <c r="AW838" s="78"/>
      <c r="AX838" s="78"/>
      <c r="AY838" s="78"/>
      <c r="AZ838" s="78"/>
      <c r="BA838" s="78"/>
      <c r="BB838" s="78"/>
      <c r="BC838" s="78"/>
      <c r="BD838" s="78"/>
      <c r="BE838" s="78"/>
      <c r="BF838" s="78"/>
      <c r="BG838" s="78"/>
      <c r="BH838" s="78"/>
      <c r="BI838" s="78"/>
      <c r="BJ838" s="78"/>
      <c r="BK838" s="78"/>
      <c r="BL838" s="78"/>
      <c r="BM838" s="78"/>
      <c r="BN838" s="78"/>
      <c r="BO838" s="78"/>
      <c r="BP838" s="78"/>
      <c r="BQ838" s="78"/>
      <c r="BR838" s="78"/>
      <c r="BS838" s="78"/>
      <c r="BT838" s="78"/>
      <c r="BU838" s="78"/>
      <c r="BV838" s="78"/>
      <c r="BW838" s="78"/>
    </row>
    <row r="839" spans="1:75" s="84" customFormat="1" ht="19">
      <c r="A839" s="78"/>
      <c r="B839" s="141"/>
      <c r="C839" s="80"/>
      <c r="D839" s="78"/>
      <c r="E839" s="78"/>
      <c r="F839" s="150"/>
      <c r="G839" s="157"/>
      <c r="H839" s="150"/>
      <c r="I839" s="133"/>
      <c r="J839" s="150"/>
      <c r="K839" s="150"/>
      <c r="L839" s="165"/>
      <c r="M839" s="81"/>
      <c r="N839" s="150"/>
      <c r="O839" s="81"/>
      <c r="P839" s="165"/>
      <c r="Q839" s="81"/>
      <c r="R839" s="150"/>
      <c r="S839" s="83"/>
      <c r="T839" s="165"/>
      <c r="U839" s="81"/>
      <c r="V839" s="150"/>
      <c r="W839" s="82"/>
      <c r="X839" s="194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  <c r="AV839" s="78"/>
      <c r="AW839" s="78"/>
      <c r="AX839" s="78"/>
      <c r="AY839" s="78"/>
      <c r="AZ839" s="78"/>
      <c r="BA839" s="78"/>
      <c r="BB839" s="78"/>
      <c r="BC839" s="78"/>
      <c r="BD839" s="78"/>
      <c r="BE839" s="78"/>
      <c r="BF839" s="78"/>
      <c r="BG839" s="78"/>
      <c r="BH839" s="78"/>
      <c r="BI839" s="78"/>
      <c r="BJ839" s="78"/>
      <c r="BK839" s="78"/>
      <c r="BL839" s="78"/>
      <c r="BM839" s="78"/>
      <c r="BN839" s="78"/>
      <c r="BO839" s="78"/>
      <c r="BP839" s="78"/>
      <c r="BQ839" s="78"/>
      <c r="BR839" s="78"/>
      <c r="BS839" s="78"/>
      <c r="BT839" s="78"/>
      <c r="BU839" s="78"/>
      <c r="BV839" s="78"/>
      <c r="BW839" s="78"/>
    </row>
    <row r="840" spans="1:75" s="84" customFormat="1" ht="19">
      <c r="A840" s="78"/>
      <c r="B840" s="141"/>
      <c r="C840" s="80"/>
      <c r="D840" s="78"/>
      <c r="E840" s="78"/>
      <c r="F840" s="150"/>
      <c r="G840" s="157"/>
      <c r="H840" s="150"/>
      <c r="I840" s="133"/>
      <c r="J840" s="150"/>
      <c r="K840" s="150"/>
      <c r="L840" s="165"/>
      <c r="M840" s="81"/>
      <c r="N840" s="150"/>
      <c r="O840" s="81"/>
      <c r="P840" s="165"/>
      <c r="Q840" s="81"/>
      <c r="R840" s="150"/>
      <c r="S840" s="83"/>
      <c r="T840" s="165"/>
      <c r="U840" s="81"/>
      <c r="V840" s="150"/>
      <c r="W840" s="82"/>
      <c r="X840" s="194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  <c r="AV840" s="78"/>
      <c r="AW840" s="78"/>
      <c r="AX840" s="78"/>
      <c r="AY840" s="78"/>
      <c r="AZ840" s="78"/>
      <c r="BA840" s="78"/>
      <c r="BB840" s="78"/>
      <c r="BC840" s="78"/>
      <c r="BD840" s="78"/>
      <c r="BE840" s="78"/>
      <c r="BF840" s="78"/>
      <c r="BG840" s="78"/>
      <c r="BH840" s="78"/>
      <c r="BI840" s="78"/>
      <c r="BJ840" s="78"/>
      <c r="BK840" s="78"/>
      <c r="BL840" s="78"/>
      <c r="BM840" s="78"/>
      <c r="BN840" s="78"/>
      <c r="BO840" s="78"/>
      <c r="BP840" s="78"/>
      <c r="BQ840" s="78"/>
      <c r="BR840" s="78"/>
      <c r="BS840" s="78"/>
      <c r="BT840" s="78"/>
      <c r="BU840" s="78"/>
      <c r="BV840" s="78"/>
      <c r="BW840" s="78"/>
    </row>
    <row r="841" spans="1:75" s="84" customFormat="1" ht="19">
      <c r="A841" s="78"/>
      <c r="B841" s="141"/>
      <c r="C841" s="80"/>
      <c r="D841" s="78"/>
      <c r="E841" s="78"/>
      <c r="F841" s="150"/>
      <c r="G841" s="157"/>
      <c r="H841" s="150"/>
      <c r="I841" s="133"/>
      <c r="J841" s="150"/>
      <c r="K841" s="150"/>
      <c r="L841" s="165"/>
      <c r="M841" s="81"/>
      <c r="N841" s="150"/>
      <c r="O841" s="81"/>
      <c r="P841" s="165"/>
      <c r="Q841" s="81"/>
      <c r="R841" s="150"/>
      <c r="S841" s="83"/>
      <c r="T841" s="165"/>
      <c r="U841" s="81"/>
      <c r="V841" s="150"/>
      <c r="W841" s="82"/>
      <c r="X841" s="194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  <c r="BT841" s="78"/>
      <c r="BU841" s="78"/>
      <c r="BV841" s="78"/>
      <c r="BW841" s="78"/>
    </row>
    <row r="842" spans="1:75" s="84" customFormat="1" ht="19">
      <c r="A842" s="78"/>
      <c r="B842" s="141"/>
      <c r="C842" s="80"/>
      <c r="D842" s="78"/>
      <c r="E842" s="78"/>
      <c r="F842" s="150"/>
      <c r="G842" s="157"/>
      <c r="H842" s="150"/>
      <c r="I842" s="133"/>
      <c r="J842" s="150"/>
      <c r="K842" s="150"/>
      <c r="L842" s="165"/>
      <c r="M842" s="81"/>
      <c r="N842" s="150"/>
      <c r="O842" s="81"/>
      <c r="P842" s="165"/>
      <c r="Q842" s="81"/>
      <c r="R842" s="150"/>
      <c r="S842" s="83"/>
      <c r="T842" s="165"/>
      <c r="U842" s="81"/>
      <c r="V842" s="150"/>
      <c r="W842" s="82"/>
      <c r="X842" s="194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  <c r="BT842" s="78"/>
      <c r="BU842" s="78"/>
      <c r="BV842" s="78"/>
      <c r="BW842" s="78"/>
    </row>
    <row r="843" spans="1:75" s="84" customFormat="1" ht="19">
      <c r="A843" s="78"/>
      <c r="B843" s="141"/>
      <c r="C843" s="80"/>
      <c r="D843" s="78"/>
      <c r="E843" s="78"/>
      <c r="F843" s="150"/>
      <c r="G843" s="157"/>
      <c r="H843" s="150"/>
      <c r="I843" s="133"/>
      <c r="J843" s="150"/>
      <c r="K843" s="150"/>
      <c r="L843" s="165"/>
      <c r="M843" s="81"/>
      <c r="N843" s="150"/>
      <c r="O843" s="81"/>
      <c r="P843" s="165"/>
      <c r="Q843" s="81"/>
      <c r="R843" s="150"/>
      <c r="S843" s="83"/>
      <c r="T843" s="165"/>
      <c r="U843" s="81"/>
      <c r="V843" s="150"/>
      <c r="W843" s="82"/>
      <c r="X843" s="194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  <c r="BT843" s="78"/>
      <c r="BU843" s="78"/>
      <c r="BV843" s="78"/>
      <c r="BW843" s="78"/>
    </row>
    <row r="844" spans="1:75" s="84" customFormat="1" ht="19">
      <c r="A844" s="78"/>
      <c r="B844" s="141"/>
      <c r="C844" s="80"/>
      <c r="D844" s="78"/>
      <c r="E844" s="78"/>
      <c r="F844" s="150"/>
      <c r="G844" s="157"/>
      <c r="H844" s="150"/>
      <c r="I844" s="133"/>
      <c r="J844" s="150"/>
      <c r="K844" s="150"/>
      <c r="L844" s="165"/>
      <c r="M844" s="81"/>
      <c r="N844" s="150"/>
      <c r="O844" s="81"/>
      <c r="P844" s="165"/>
      <c r="Q844" s="81"/>
      <c r="R844" s="150"/>
      <c r="S844" s="83"/>
      <c r="T844" s="165"/>
      <c r="U844" s="81"/>
      <c r="V844" s="150"/>
      <c r="W844" s="82"/>
      <c r="X844" s="194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  <c r="AV844" s="78"/>
      <c r="AW844" s="78"/>
      <c r="AX844" s="78"/>
      <c r="AY844" s="78"/>
      <c r="AZ844" s="78"/>
      <c r="BA844" s="78"/>
      <c r="BB844" s="78"/>
      <c r="BC844" s="78"/>
      <c r="BD844" s="78"/>
      <c r="BE844" s="78"/>
      <c r="BF844" s="78"/>
      <c r="BG844" s="78"/>
      <c r="BH844" s="78"/>
      <c r="BI844" s="78"/>
      <c r="BJ844" s="78"/>
      <c r="BK844" s="78"/>
      <c r="BL844" s="78"/>
      <c r="BM844" s="78"/>
      <c r="BN844" s="78"/>
      <c r="BO844" s="78"/>
      <c r="BP844" s="78"/>
      <c r="BQ844" s="78"/>
      <c r="BR844" s="78"/>
      <c r="BS844" s="78"/>
      <c r="BT844" s="78"/>
      <c r="BU844" s="78"/>
      <c r="BV844" s="78"/>
      <c r="BW844" s="78"/>
    </row>
    <row r="845" spans="1:75" s="84" customFormat="1" ht="19">
      <c r="A845" s="78"/>
      <c r="B845" s="141"/>
      <c r="C845" s="80"/>
      <c r="D845" s="78"/>
      <c r="E845" s="78"/>
      <c r="F845" s="150"/>
      <c r="G845" s="157"/>
      <c r="H845" s="150"/>
      <c r="I845" s="133"/>
      <c r="J845" s="150"/>
      <c r="K845" s="150"/>
      <c r="L845" s="165"/>
      <c r="M845" s="81"/>
      <c r="N845" s="150"/>
      <c r="O845" s="81"/>
      <c r="P845" s="165"/>
      <c r="Q845" s="81"/>
      <c r="R845" s="150"/>
      <c r="S845" s="83"/>
      <c r="T845" s="165"/>
      <c r="U845" s="81"/>
      <c r="V845" s="150"/>
      <c r="W845" s="82"/>
      <c r="X845" s="194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  <c r="AV845" s="78"/>
      <c r="AW845" s="78"/>
      <c r="AX845" s="78"/>
      <c r="AY845" s="78"/>
      <c r="AZ845" s="78"/>
      <c r="BA845" s="78"/>
      <c r="BB845" s="78"/>
      <c r="BC845" s="78"/>
      <c r="BD845" s="78"/>
      <c r="BE845" s="78"/>
      <c r="BF845" s="78"/>
      <c r="BG845" s="78"/>
      <c r="BH845" s="78"/>
      <c r="BI845" s="78"/>
      <c r="BJ845" s="78"/>
      <c r="BK845" s="78"/>
      <c r="BL845" s="78"/>
      <c r="BM845" s="78"/>
      <c r="BN845" s="78"/>
      <c r="BO845" s="78"/>
      <c r="BP845" s="78"/>
      <c r="BQ845" s="78"/>
      <c r="BR845" s="78"/>
      <c r="BS845" s="78"/>
      <c r="BT845" s="78"/>
      <c r="BU845" s="78"/>
      <c r="BV845" s="78"/>
      <c r="BW845" s="78"/>
    </row>
    <row r="846" spans="1:75" s="84" customFormat="1" ht="19">
      <c r="A846" s="78"/>
      <c r="B846" s="141"/>
      <c r="C846" s="80"/>
      <c r="D846" s="78"/>
      <c r="E846" s="78"/>
      <c r="F846" s="150"/>
      <c r="G846" s="157"/>
      <c r="H846" s="150"/>
      <c r="I846" s="133"/>
      <c r="J846" s="150"/>
      <c r="K846" s="150"/>
      <c r="L846" s="165"/>
      <c r="M846" s="81"/>
      <c r="N846" s="150"/>
      <c r="O846" s="81"/>
      <c r="P846" s="165"/>
      <c r="Q846" s="81"/>
      <c r="R846" s="150"/>
      <c r="S846" s="83"/>
      <c r="T846" s="165"/>
      <c r="U846" s="81"/>
      <c r="V846" s="150"/>
      <c r="W846" s="82"/>
      <c r="X846" s="194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  <c r="AV846" s="78"/>
      <c r="AW846" s="78"/>
      <c r="AX846" s="78"/>
      <c r="AY846" s="78"/>
      <c r="AZ846" s="78"/>
      <c r="BA846" s="78"/>
      <c r="BB846" s="78"/>
      <c r="BC846" s="78"/>
      <c r="BD846" s="78"/>
      <c r="BE846" s="78"/>
      <c r="BF846" s="78"/>
      <c r="BG846" s="78"/>
      <c r="BH846" s="78"/>
      <c r="BI846" s="78"/>
      <c r="BJ846" s="78"/>
      <c r="BK846" s="78"/>
      <c r="BL846" s="78"/>
      <c r="BM846" s="78"/>
      <c r="BN846" s="78"/>
      <c r="BO846" s="78"/>
      <c r="BP846" s="78"/>
      <c r="BQ846" s="78"/>
      <c r="BR846" s="78"/>
      <c r="BS846" s="78"/>
      <c r="BT846" s="78"/>
      <c r="BU846" s="78"/>
      <c r="BV846" s="78"/>
      <c r="BW846" s="78"/>
    </row>
    <row r="847" spans="1:75" s="84" customFormat="1" ht="19">
      <c r="A847" s="78"/>
      <c r="B847" s="141"/>
      <c r="C847" s="80"/>
      <c r="D847" s="78"/>
      <c r="E847" s="78"/>
      <c r="F847" s="150"/>
      <c r="G847" s="157"/>
      <c r="H847" s="150"/>
      <c r="I847" s="133"/>
      <c r="J847" s="150"/>
      <c r="K847" s="150"/>
      <c r="L847" s="165"/>
      <c r="M847" s="81"/>
      <c r="N847" s="150"/>
      <c r="O847" s="81"/>
      <c r="P847" s="165"/>
      <c r="Q847" s="81"/>
      <c r="R847" s="150"/>
      <c r="S847" s="83"/>
      <c r="T847" s="165"/>
      <c r="U847" s="81"/>
      <c r="V847" s="150"/>
      <c r="W847" s="82"/>
      <c r="X847" s="194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  <c r="AV847" s="78"/>
      <c r="AW847" s="78"/>
      <c r="AX847" s="78"/>
      <c r="AY847" s="78"/>
      <c r="AZ847" s="78"/>
      <c r="BA847" s="78"/>
      <c r="BB847" s="78"/>
      <c r="BC847" s="78"/>
      <c r="BD847" s="78"/>
      <c r="BE847" s="78"/>
      <c r="BF847" s="78"/>
      <c r="BG847" s="78"/>
      <c r="BH847" s="78"/>
      <c r="BI847" s="78"/>
      <c r="BJ847" s="78"/>
      <c r="BK847" s="78"/>
      <c r="BL847" s="78"/>
      <c r="BM847" s="78"/>
      <c r="BN847" s="78"/>
      <c r="BO847" s="78"/>
      <c r="BP847" s="78"/>
      <c r="BQ847" s="78"/>
      <c r="BR847" s="78"/>
      <c r="BS847" s="78"/>
      <c r="BT847" s="78"/>
      <c r="BU847" s="78"/>
      <c r="BV847" s="78"/>
      <c r="BW847" s="78"/>
    </row>
    <row r="848" spans="1:75" s="84" customFormat="1" ht="19">
      <c r="A848" s="78"/>
      <c r="B848" s="141"/>
      <c r="C848" s="80"/>
      <c r="D848" s="78"/>
      <c r="E848" s="78"/>
      <c r="F848" s="150"/>
      <c r="G848" s="157"/>
      <c r="H848" s="150"/>
      <c r="I848" s="133"/>
      <c r="J848" s="150"/>
      <c r="K848" s="150"/>
      <c r="L848" s="165"/>
      <c r="M848" s="81"/>
      <c r="N848" s="150"/>
      <c r="O848" s="81"/>
      <c r="P848" s="165"/>
      <c r="Q848" s="81"/>
      <c r="R848" s="150"/>
      <c r="S848" s="83"/>
      <c r="T848" s="165"/>
      <c r="U848" s="81"/>
      <c r="V848" s="150"/>
      <c r="W848" s="82"/>
      <c r="X848" s="194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  <c r="AV848" s="78"/>
      <c r="AW848" s="78"/>
      <c r="AX848" s="78"/>
      <c r="AY848" s="78"/>
      <c r="AZ848" s="78"/>
      <c r="BA848" s="78"/>
      <c r="BB848" s="78"/>
      <c r="BC848" s="78"/>
      <c r="BD848" s="78"/>
      <c r="BE848" s="78"/>
      <c r="BF848" s="78"/>
      <c r="BG848" s="78"/>
      <c r="BH848" s="78"/>
      <c r="BI848" s="78"/>
      <c r="BJ848" s="78"/>
      <c r="BK848" s="78"/>
      <c r="BL848" s="78"/>
      <c r="BM848" s="78"/>
      <c r="BN848" s="78"/>
      <c r="BO848" s="78"/>
      <c r="BP848" s="78"/>
      <c r="BQ848" s="78"/>
      <c r="BR848" s="78"/>
      <c r="BS848" s="78"/>
      <c r="BT848" s="78"/>
      <c r="BU848" s="78"/>
      <c r="BV848" s="78"/>
      <c r="BW848" s="78"/>
    </row>
    <row r="849" spans="1:75" s="84" customFormat="1" ht="19">
      <c r="A849" s="78"/>
      <c r="B849" s="141"/>
      <c r="C849" s="80"/>
      <c r="D849" s="78"/>
      <c r="E849" s="78"/>
      <c r="F849" s="150"/>
      <c r="G849" s="157"/>
      <c r="H849" s="150"/>
      <c r="I849" s="133"/>
      <c r="J849" s="150"/>
      <c r="K849" s="150"/>
      <c r="L849" s="165"/>
      <c r="M849" s="81"/>
      <c r="N849" s="150"/>
      <c r="O849" s="81"/>
      <c r="P849" s="165"/>
      <c r="Q849" s="81"/>
      <c r="R849" s="150"/>
      <c r="S849" s="83"/>
      <c r="T849" s="165"/>
      <c r="U849" s="81"/>
      <c r="V849" s="150"/>
      <c r="W849" s="82"/>
      <c r="X849" s="194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  <c r="AX849" s="78"/>
      <c r="AY849" s="78"/>
      <c r="AZ849" s="78"/>
      <c r="BA849" s="78"/>
      <c r="BB849" s="78"/>
      <c r="BC849" s="78"/>
      <c r="BD849" s="78"/>
      <c r="BE849" s="78"/>
      <c r="BF849" s="78"/>
      <c r="BG849" s="78"/>
      <c r="BH849" s="78"/>
      <c r="BI849" s="78"/>
      <c r="BJ849" s="78"/>
      <c r="BK849" s="78"/>
      <c r="BL849" s="78"/>
      <c r="BM849" s="78"/>
      <c r="BN849" s="78"/>
      <c r="BO849" s="78"/>
      <c r="BP849" s="78"/>
      <c r="BQ849" s="78"/>
      <c r="BR849" s="78"/>
      <c r="BS849" s="78"/>
      <c r="BT849" s="78"/>
      <c r="BU849" s="78"/>
      <c r="BV849" s="78"/>
      <c r="BW849" s="78"/>
    </row>
    <row r="850" spans="1:75" s="84" customFormat="1" ht="19">
      <c r="A850" s="78"/>
      <c r="B850" s="141"/>
      <c r="C850" s="80"/>
      <c r="D850" s="78"/>
      <c r="E850" s="78"/>
      <c r="F850" s="150"/>
      <c r="G850" s="157"/>
      <c r="H850" s="150"/>
      <c r="I850" s="133"/>
      <c r="J850" s="150"/>
      <c r="K850" s="150"/>
      <c r="L850" s="165"/>
      <c r="M850" s="81"/>
      <c r="N850" s="150"/>
      <c r="O850" s="81"/>
      <c r="P850" s="165"/>
      <c r="Q850" s="81"/>
      <c r="R850" s="150"/>
      <c r="S850" s="83"/>
      <c r="T850" s="165"/>
      <c r="U850" s="81"/>
      <c r="V850" s="150"/>
      <c r="W850" s="82"/>
      <c r="X850" s="194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  <c r="AX850" s="78"/>
      <c r="AY850" s="78"/>
      <c r="AZ850" s="78"/>
      <c r="BA850" s="78"/>
      <c r="BB850" s="78"/>
      <c r="BC850" s="78"/>
      <c r="BD850" s="78"/>
      <c r="BE850" s="78"/>
      <c r="BF850" s="78"/>
      <c r="BG850" s="78"/>
      <c r="BH850" s="78"/>
      <c r="BI850" s="78"/>
      <c r="BJ850" s="78"/>
      <c r="BK850" s="78"/>
      <c r="BL850" s="78"/>
      <c r="BM850" s="78"/>
      <c r="BN850" s="78"/>
      <c r="BO850" s="78"/>
      <c r="BP850" s="78"/>
      <c r="BQ850" s="78"/>
      <c r="BR850" s="78"/>
      <c r="BS850" s="78"/>
      <c r="BT850" s="78"/>
      <c r="BU850" s="78"/>
      <c r="BV850" s="78"/>
      <c r="BW850" s="78"/>
    </row>
    <row r="851" spans="1:75" s="84" customFormat="1" ht="19">
      <c r="A851" s="78"/>
      <c r="B851" s="141"/>
      <c r="C851" s="80"/>
      <c r="D851" s="78"/>
      <c r="E851" s="78"/>
      <c r="F851" s="150"/>
      <c r="G851" s="157"/>
      <c r="H851" s="150"/>
      <c r="I851" s="133"/>
      <c r="J851" s="150"/>
      <c r="K851" s="150"/>
      <c r="L851" s="165"/>
      <c r="M851" s="81"/>
      <c r="N851" s="150"/>
      <c r="O851" s="81"/>
      <c r="P851" s="165"/>
      <c r="Q851" s="81"/>
      <c r="R851" s="150"/>
      <c r="S851" s="83"/>
      <c r="T851" s="165"/>
      <c r="U851" s="81"/>
      <c r="V851" s="150"/>
      <c r="W851" s="82"/>
      <c r="X851" s="194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  <c r="AX851" s="78"/>
      <c r="AY851" s="78"/>
      <c r="AZ851" s="78"/>
      <c r="BA851" s="78"/>
      <c r="BB851" s="78"/>
      <c r="BC851" s="78"/>
      <c r="BD851" s="78"/>
      <c r="BE851" s="78"/>
      <c r="BF851" s="78"/>
      <c r="BG851" s="78"/>
      <c r="BH851" s="78"/>
      <c r="BI851" s="78"/>
      <c r="BJ851" s="78"/>
      <c r="BK851" s="78"/>
      <c r="BL851" s="78"/>
      <c r="BM851" s="78"/>
      <c r="BN851" s="78"/>
      <c r="BO851" s="78"/>
      <c r="BP851" s="78"/>
      <c r="BQ851" s="78"/>
      <c r="BR851" s="78"/>
      <c r="BS851" s="78"/>
      <c r="BT851" s="78"/>
      <c r="BU851" s="78"/>
      <c r="BV851" s="78"/>
      <c r="BW851" s="78"/>
    </row>
    <row r="852" spans="1:75" s="84" customFormat="1" ht="19">
      <c r="A852" s="78"/>
      <c r="B852" s="141"/>
      <c r="C852" s="80"/>
      <c r="D852" s="78"/>
      <c r="E852" s="78"/>
      <c r="F852" s="150"/>
      <c r="G852" s="157"/>
      <c r="H852" s="150"/>
      <c r="I852" s="133"/>
      <c r="J852" s="150"/>
      <c r="K852" s="150"/>
      <c r="L852" s="165"/>
      <c r="M852" s="81"/>
      <c r="N852" s="150"/>
      <c r="O852" s="81"/>
      <c r="P852" s="165"/>
      <c r="Q852" s="81"/>
      <c r="R852" s="150"/>
      <c r="S852" s="83"/>
      <c r="T852" s="165"/>
      <c r="U852" s="81"/>
      <c r="V852" s="150"/>
      <c r="W852" s="82"/>
      <c r="X852" s="194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  <c r="AX852" s="78"/>
      <c r="AY852" s="78"/>
      <c r="AZ852" s="78"/>
      <c r="BA852" s="78"/>
      <c r="BB852" s="78"/>
      <c r="BC852" s="78"/>
      <c r="BD852" s="78"/>
      <c r="BE852" s="78"/>
      <c r="BF852" s="78"/>
      <c r="BG852" s="78"/>
      <c r="BH852" s="78"/>
      <c r="BI852" s="78"/>
      <c r="BJ852" s="78"/>
      <c r="BK852" s="78"/>
      <c r="BL852" s="78"/>
      <c r="BM852" s="78"/>
      <c r="BN852" s="78"/>
      <c r="BO852" s="78"/>
      <c r="BP852" s="78"/>
      <c r="BQ852" s="78"/>
      <c r="BR852" s="78"/>
      <c r="BS852" s="78"/>
      <c r="BT852" s="78"/>
      <c r="BU852" s="78"/>
      <c r="BV852" s="78"/>
      <c r="BW852" s="78"/>
    </row>
    <row r="853" spans="1:75" s="84" customFormat="1" ht="19">
      <c r="A853" s="78"/>
      <c r="B853" s="141"/>
      <c r="C853" s="80"/>
      <c r="D853" s="78"/>
      <c r="E853" s="78"/>
      <c r="F853" s="150"/>
      <c r="G853" s="157"/>
      <c r="H853" s="150"/>
      <c r="I853" s="133"/>
      <c r="J853" s="150"/>
      <c r="K853" s="150"/>
      <c r="L853" s="165"/>
      <c r="M853" s="81"/>
      <c r="N853" s="150"/>
      <c r="O853" s="81"/>
      <c r="P853" s="165"/>
      <c r="Q853" s="81"/>
      <c r="R853" s="150"/>
      <c r="S853" s="83"/>
      <c r="T853" s="165"/>
      <c r="U853" s="81"/>
      <c r="V853" s="150"/>
      <c r="W853" s="82"/>
      <c r="X853" s="194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  <c r="AX853" s="78"/>
      <c r="AY853" s="78"/>
      <c r="AZ853" s="78"/>
      <c r="BA853" s="78"/>
      <c r="BB853" s="78"/>
      <c r="BC853" s="78"/>
      <c r="BD853" s="78"/>
      <c r="BE853" s="78"/>
      <c r="BF853" s="78"/>
      <c r="BG853" s="78"/>
      <c r="BH853" s="78"/>
      <c r="BI853" s="78"/>
      <c r="BJ853" s="78"/>
      <c r="BK853" s="78"/>
      <c r="BL853" s="78"/>
      <c r="BM853" s="78"/>
      <c r="BN853" s="78"/>
      <c r="BO853" s="78"/>
      <c r="BP853" s="78"/>
      <c r="BQ853" s="78"/>
      <c r="BR853" s="78"/>
      <c r="BS853" s="78"/>
      <c r="BT853" s="78"/>
      <c r="BU853" s="78"/>
      <c r="BV853" s="78"/>
      <c r="BW853" s="78"/>
    </row>
    <row r="854" spans="1:75" s="84" customFormat="1" ht="19">
      <c r="A854" s="78"/>
      <c r="B854" s="141"/>
      <c r="C854" s="80"/>
      <c r="D854" s="78"/>
      <c r="E854" s="78"/>
      <c r="F854" s="150"/>
      <c r="G854" s="157"/>
      <c r="H854" s="150"/>
      <c r="I854" s="133"/>
      <c r="J854" s="150"/>
      <c r="K854" s="150"/>
      <c r="L854" s="165"/>
      <c r="M854" s="81"/>
      <c r="N854" s="150"/>
      <c r="O854" s="81"/>
      <c r="P854" s="165"/>
      <c r="Q854" s="81"/>
      <c r="R854" s="150"/>
      <c r="S854" s="83"/>
      <c r="T854" s="165"/>
      <c r="U854" s="81"/>
      <c r="V854" s="150"/>
      <c r="W854" s="82"/>
      <c r="X854" s="194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  <c r="AX854" s="78"/>
      <c r="AY854" s="78"/>
      <c r="AZ854" s="78"/>
      <c r="BA854" s="78"/>
      <c r="BB854" s="78"/>
      <c r="BC854" s="78"/>
      <c r="BD854" s="78"/>
      <c r="BE854" s="78"/>
      <c r="BF854" s="78"/>
      <c r="BG854" s="78"/>
      <c r="BH854" s="78"/>
      <c r="BI854" s="78"/>
      <c r="BJ854" s="78"/>
      <c r="BK854" s="78"/>
      <c r="BL854" s="78"/>
      <c r="BM854" s="78"/>
      <c r="BN854" s="78"/>
      <c r="BO854" s="78"/>
      <c r="BP854" s="78"/>
      <c r="BQ854" s="78"/>
      <c r="BR854" s="78"/>
      <c r="BS854" s="78"/>
      <c r="BT854" s="78"/>
      <c r="BU854" s="78"/>
      <c r="BV854" s="78"/>
      <c r="BW854" s="78"/>
    </row>
    <row r="855" spans="1:75" s="84" customFormat="1" ht="19">
      <c r="A855" s="78"/>
      <c r="B855" s="141"/>
      <c r="C855" s="80"/>
      <c r="D855" s="78"/>
      <c r="E855" s="78"/>
      <c r="F855" s="150"/>
      <c r="G855" s="157"/>
      <c r="H855" s="150"/>
      <c r="I855" s="133"/>
      <c r="J855" s="150"/>
      <c r="K855" s="150"/>
      <c r="L855" s="165"/>
      <c r="M855" s="81"/>
      <c r="N855" s="150"/>
      <c r="O855" s="81"/>
      <c r="P855" s="165"/>
      <c r="Q855" s="81"/>
      <c r="R855" s="150"/>
      <c r="S855" s="83"/>
      <c r="T855" s="165"/>
      <c r="U855" s="81"/>
      <c r="V855" s="150"/>
      <c r="W855" s="82"/>
      <c r="X855" s="194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  <c r="AX855" s="78"/>
      <c r="AY855" s="78"/>
      <c r="AZ855" s="78"/>
      <c r="BA855" s="78"/>
      <c r="BB855" s="78"/>
      <c r="BC855" s="78"/>
      <c r="BD855" s="78"/>
      <c r="BE855" s="78"/>
      <c r="BF855" s="78"/>
      <c r="BG855" s="78"/>
      <c r="BH855" s="78"/>
      <c r="BI855" s="78"/>
      <c r="BJ855" s="78"/>
      <c r="BK855" s="78"/>
      <c r="BL855" s="78"/>
      <c r="BM855" s="78"/>
      <c r="BN855" s="78"/>
      <c r="BO855" s="78"/>
      <c r="BP855" s="78"/>
      <c r="BQ855" s="78"/>
      <c r="BR855" s="78"/>
      <c r="BS855" s="78"/>
      <c r="BT855" s="78"/>
      <c r="BU855" s="78"/>
      <c r="BV855" s="78"/>
      <c r="BW855" s="78"/>
    </row>
    <row r="856" spans="1:75" s="84" customFormat="1" ht="19">
      <c r="A856" s="78"/>
      <c r="B856" s="141"/>
      <c r="C856" s="80"/>
      <c r="D856" s="78"/>
      <c r="E856" s="78"/>
      <c r="F856" s="150"/>
      <c r="G856" s="157"/>
      <c r="H856" s="150"/>
      <c r="I856" s="133"/>
      <c r="J856" s="150"/>
      <c r="K856" s="150"/>
      <c r="L856" s="165"/>
      <c r="M856" s="81"/>
      <c r="N856" s="150"/>
      <c r="O856" s="81"/>
      <c r="P856" s="165"/>
      <c r="Q856" s="81"/>
      <c r="R856" s="150"/>
      <c r="S856" s="83"/>
      <c r="T856" s="165"/>
      <c r="U856" s="81"/>
      <c r="V856" s="150"/>
      <c r="W856" s="82"/>
      <c r="X856" s="194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  <c r="BG856" s="78"/>
      <c r="BH856" s="78"/>
      <c r="BI856" s="78"/>
      <c r="BJ856" s="78"/>
      <c r="BK856" s="78"/>
      <c r="BL856" s="78"/>
      <c r="BM856" s="78"/>
      <c r="BN856" s="78"/>
      <c r="BO856" s="78"/>
      <c r="BP856" s="78"/>
      <c r="BQ856" s="78"/>
      <c r="BR856" s="78"/>
      <c r="BS856" s="78"/>
      <c r="BT856" s="78"/>
      <c r="BU856" s="78"/>
      <c r="BV856" s="78"/>
      <c r="BW856" s="78"/>
    </row>
    <row r="857" spans="1:75" s="84" customFormat="1" ht="19">
      <c r="A857" s="78"/>
      <c r="B857" s="141"/>
      <c r="C857" s="80"/>
      <c r="D857" s="78"/>
      <c r="E857" s="78"/>
      <c r="F857" s="150"/>
      <c r="G857" s="157"/>
      <c r="H857" s="150"/>
      <c r="I857" s="133"/>
      <c r="J857" s="150"/>
      <c r="K857" s="150"/>
      <c r="L857" s="165"/>
      <c r="M857" s="81"/>
      <c r="N857" s="150"/>
      <c r="O857" s="81"/>
      <c r="P857" s="165"/>
      <c r="Q857" s="81"/>
      <c r="R857" s="150"/>
      <c r="S857" s="83"/>
      <c r="T857" s="165"/>
      <c r="U857" s="81"/>
      <c r="V857" s="150"/>
      <c r="W857" s="82"/>
      <c r="X857" s="194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  <c r="BG857" s="78"/>
      <c r="BH857" s="78"/>
      <c r="BI857" s="78"/>
      <c r="BJ857" s="78"/>
      <c r="BK857" s="78"/>
      <c r="BL857" s="78"/>
      <c r="BM857" s="78"/>
      <c r="BN857" s="78"/>
      <c r="BO857" s="78"/>
      <c r="BP857" s="78"/>
      <c r="BQ857" s="78"/>
      <c r="BR857" s="78"/>
      <c r="BS857" s="78"/>
      <c r="BT857" s="78"/>
      <c r="BU857" s="78"/>
      <c r="BV857" s="78"/>
      <c r="BW857" s="78"/>
    </row>
    <row r="858" spans="1:75" s="84" customFormat="1" ht="19">
      <c r="A858" s="78"/>
      <c r="B858" s="141"/>
      <c r="C858" s="80"/>
      <c r="D858" s="78"/>
      <c r="E858" s="78"/>
      <c r="F858" s="150"/>
      <c r="G858" s="157"/>
      <c r="H858" s="150"/>
      <c r="I858" s="133"/>
      <c r="J858" s="150"/>
      <c r="K858" s="150"/>
      <c r="L858" s="165"/>
      <c r="M858" s="81"/>
      <c r="N858" s="150"/>
      <c r="O858" s="81"/>
      <c r="P858" s="165"/>
      <c r="Q858" s="81"/>
      <c r="R858" s="150"/>
      <c r="S858" s="83"/>
      <c r="T858" s="165"/>
      <c r="U858" s="81"/>
      <c r="V858" s="150"/>
      <c r="W858" s="82"/>
      <c r="X858" s="194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  <c r="BG858" s="78"/>
      <c r="BH858" s="78"/>
      <c r="BI858" s="78"/>
      <c r="BJ858" s="78"/>
      <c r="BK858" s="78"/>
      <c r="BL858" s="78"/>
      <c r="BM858" s="78"/>
      <c r="BN858" s="78"/>
      <c r="BO858" s="78"/>
      <c r="BP858" s="78"/>
      <c r="BQ858" s="78"/>
      <c r="BR858" s="78"/>
      <c r="BS858" s="78"/>
      <c r="BT858" s="78"/>
      <c r="BU858" s="78"/>
      <c r="BV858" s="78"/>
      <c r="BW858" s="78"/>
    </row>
    <row r="859" spans="1:75" s="84" customFormat="1" ht="19">
      <c r="A859" s="78"/>
      <c r="B859" s="141"/>
      <c r="C859" s="80"/>
      <c r="D859" s="78"/>
      <c r="E859" s="78"/>
      <c r="F859" s="150"/>
      <c r="G859" s="157"/>
      <c r="H859" s="150"/>
      <c r="I859" s="133"/>
      <c r="J859" s="150"/>
      <c r="K859" s="150"/>
      <c r="L859" s="165"/>
      <c r="M859" s="81"/>
      <c r="N859" s="150"/>
      <c r="O859" s="81"/>
      <c r="P859" s="165"/>
      <c r="Q859" s="81"/>
      <c r="R859" s="150"/>
      <c r="S859" s="83"/>
      <c r="T859" s="165"/>
      <c r="U859" s="81"/>
      <c r="V859" s="150"/>
      <c r="W859" s="82"/>
      <c r="X859" s="194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  <c r="BG859" s="78"/>
      <c r="BH859" s="78"/>
      <c r="BI859" s="78"/>
      <c r="BJ859" s="78"/>
      <c r="BK859" s="78"/>
      <c r="BL859" s="78"/>
      <c r="BM859" s="78"/>
      <c r="BN859" s="78"/>
      <c r="BO859" s="78"/>
      <c r="BP859" s="78"/>
      <c r="BQ859" s="78"/>
      <c r="BR859" s="78"/>
      <c r="BS859" s="78"/>
      <c r="BT859" s="78"/>
      <c r="BU859" s="78"/>
      <c r="BV859" s="78"/>
      <c r="BW859" s="78"/>
    </row>
    <row r="860" spans="1:75" s="84" customFormat="1" ht="19">
      <c r="A860" s="78"/>
      <c r="B860" s="141"/>
      <c r="C860" s="80"/>
      <c r="D860" s="78"/>
      <c r="E860" s="78"/>
      <c r="F860" s="150"/>
      <c r="G860" s="157"/>
      <c r="H860" s="150"/>
      <c r="I860" s="133"/>
      <c r="J860" s="150"/>
      <c r="K860" s="150"/>
      <c r="L860" s="165"/>
      <c r="M860" s="81"/>
      <c r="N860" s="150"/>
      <c r="O860" s="81"/>
      <c r="P860" s="165"/>
      <c r="Q860" s="81"/>
      <c r="R860" s="150"/>
      <c r="S860" s="83"/>
      <c r="T860" s="165"/>
      <c r="U860" s="81"/>
      <c r="V860" s="150"/>
      <c r="W860" s="82"/>
      <c r="X860" s="194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  <c r="BG860" s="78"/>
      <c r="BH860" s="78"/>
      <c r="BI860" s="78"/>
      <c r="BJ860" s="78"/>
      <c r="BK860" s="78"/>
      <c r="BL860" s="78"/>
      <c r="BM860" s="78"/>
      <c r="BN860" s="78"/>
      <c r="BO860" s="78"/>
      <c r="BP860" s="78"/>
      <c r="BQ860" s="78"/>
      <c r="BR860" s="78"/>
      <c r="BS860" s="78"/>
      <c r="BT860" s="78"/>
      <c r="BU860" s="78"/>
      <c r="BV860" s="78"/>
      <c r="BW860" s="78"/>
    </row>
    <row r="861" spans="1:75" s="84" customFormat="1" ht="19">
      <c r="A861" s="78"/>
      <c r="B861" s="141"/>
      <c r="C861" s="80"/>
      <c r="D861" s="78"/>
      <c r="E861" s="78"/>
      <c r="F861" s="150"/>
      <c r="G861" s="157"/>
      <c r="H861" s="150"/>
      <c r="I861" s="133"/>
      <c r="J861" s="150"/>
      <c r="K861" s="150"/>
      <c r="L861" s="165"/>
      <c r="M861" s="81"/>
      <c r="N861" s="150"/>
      <c r="O861" s="81"/>
      <c r="P861" s="165"/>
      <c r="Q861" s="81"/>
      <c r="R861" s="150"/>
      <c r="S861" s="83"/>
      <c r="T861" s="165"/>
      <c r="U861" s="81"/>
      <c r="V861" s="150"/>
      <c r="W861" s="82"/>
      <c r="X861" s="194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  <c r="BG861" s="78"/>
      <c r="BH861" s="78"/>
      <c r="BI861" s="78"/>
      <c r="BJ861" s="78"/>
      <c r="BK861" s="78"/>
      <c r="BL861" s="78"/>
      <c r="BM861" s="78"/>
      <c r="BN861" s="78"/>
      <c r="BO861" s="78"/>
      <c r="BP861" s="78"/>
      <c r="BQ861" s="78"/>
      <c r="BR861" s="78"/>
      <c r="BS861" s="78"/>
      <c r="BT861" s="78"/>
      <c r="BU861" s="78"/>
      <c r="BV861" s="78"/>
      <c r="BW861" s="78"/>
    </row>
    <row r="862" spans="1:75" s="84" customFormat="1" ht="19">
      <c r="A862" s="78"/>
      <c r="B862" s="141"/>
      <c r="C862" s="80"/>
      <c r="D862" s="78"/>
      <c r="E862" s="78"/>
      <c r="F862" s="150"/>
      <c r="G862" s="157"/>
      <c r="H862" s="150"/>
      <c r="I862" s="133"/>
      <c r="J862" s="150"/>
      <c r="K862" s="150"/>
      <c r="L862" s="165"/>
      <c r="M862" s="81"/>
      <c r="N862" s="150"/>
      <c r="O862" s="81"/>
      <c r="P862" s="165"/>
      <c r="Q862" s="81"/>
      <c r="R862" s="150"/>
      <c r="S862" s="83"/>
      <c r="T862" s="165"/>
      <c r="U862" s="81"/>
      <c r="V862" s="150"/>
      <c r="W862" s="82"/>
      <c r="X862" s="194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  <c r="BG862" s="78"/>
      <c r="BH862" s="78"/>
      <c r="BI862" s="78"/>
      <c r="BJ862" s="78"/>
      <c r="BK862" s="78"/>
      <c r="BL862" s="78"/>
      <c r="BM862" s="78"/>
      <c r="BN862" s="78"/>
      <c r="BO862" s="78"/>
      <c r="BP862" s="78"/>
      <c r="BQ862" s="78"/>
      <c r="BR862" s="78"/>
      <c r="BS862" s="78"/>
      <c r="BT862" s="78"/>
      <c r="BU862" s="78"/>
      <c r="BV862" s="78"/>
      <c r="BW862" s="78"/>
    </row>
    <row r="863" spans="1:75" s="84" customFormat="1" ht="19">
      <c r="A863" s="78"/>
      <c r="B863" s="141"/>
      <c r="C863" s="80"/>
      <c r="D863" s="78"/>
      <c r="E863" s="78"/>
      <c r="F863" s="150"/>
      <c r="G863" s="157"/>
      <c r="H863" s="150"/>
      <c r="I863" s="133"/>
      <c r="J863" s="150"/>
      <c r="K863" s="150"/>
      <c r="L863" s="165"/>
      <c r="M863" s="81"/>
      <c r="N863" s="150"/>
      <c r="O863" s="81"/>
      <c r="P863" s="165"/>
      <c r="Q863" s="81"/>
      <c r="R863" s="150"/>
      <c r="S863" s="83"/>
      <c r="T863" s="165"/>
      <c r="U863" s="81"/>
      <c r="V863" s="150"/>
      <c r="W863" s="82"/>
      <c r="X863" s="194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  <c r="BG863" s="78"/>
      <c r="BH863" s="78"/>
      <c r="BI863" s="78"/>
      <c r="BJ863" s="78"/>
      <c r="BK863" s="78"/>
      <c r="BL863" s="78"/>
      <c r="BM863" s="78"/>
      <c r="BN863" s="78"/>
      <c r="BO863" s="78"/>
      <c r="BP863" s="78"/>
      <c r="BQ863" s="78"/>
      <c r="BR863" s="78"/>
      <c r="BS863" s="78"/>
      <c r="BT863" s="78"/>
      <c r="BU863" s="78"/>
      <c r="BV863" s="78"/>
      <c r="BW863" s="78"/>
    </row>
    <row r="864" spans="1:75" s="84" customFormat="1" ht="19">
      <c r="A864" s="78"/>
      <c r="B864" s="141"/>
      <c r="C864" s="80"/>
      <c r="D864" s="78"/>
      <c r="E864" s="78"/>
      <c r="F864" s="150"/>
      <c r="G864" s="157"/>
      <c r="H864" s="150"/>
      <c r="I864" s="133"/>
      <c r="J864" s="150"/>
      <c r="K864" s="150"/>
      <c r="L864" s="165"/>
      <c r="M864" s="81"/>
      <c r="N864" s="150"/>
      <c r="O864" s="81"/>
      <c r="P864" s="165"/>
      <c r="Q864" s="81"/>
      <c r="R864" s="150"/>
      <c r="S864" s="83"/>
      <c r="T864" s="165"/>
      <c r="U864" s="81"/>
      <c r="V864" s="150"/>
      <c r="W864" s="82"/>
      <c r="X864" s="194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  <c r="BG864" s="78"/>
      <c r="BH864" s="78"/>
      <c r="BI864" s="78"/>
      <c r="BJ864" s="78"/>
      <c r="BK864" s="78"/>
      <c r="BL864" s="78"/>
      <c r="BM864" s="78"/>
      <c r="BN864" s="78"/>
      <c r="BO864" s="78"/>
      <c r="BP864" s="78"/>
      <c r="BQ864" s="78"/>
      <c r="BR864" s="78"/>
      <c r="BS864" s="78"/>
      <c r="BT864" s="78"/>
      <c r="BU864" s="78"/>
      <c r="BV864" s="78"/>
      <c r="BW864" s="78"/>
    </row>
    <row r="865" spans="1:75" s="84" customFormat="1" ht="19">
      <c r="A865" s="78"/>
      <c r="B865" s="141"/>
      <c r="C865" s="80"/>
      <c r="D865" s="78"/>
      <c r="E865" s="78"/>
      <c r="F865" s="150"/>
      <c r="G865" s="157"/>
      <c r="H865" s="150"/>
      <c r="I865" s="133"/>
      <c r="J865" s="150"/>
      <c r="K865" s="150"/>
      <c r="L865" s="165"/>
      <c r="M865" s="81"/>
      <c r="N865" s="150"/>
      <c r="O865" s="81"/>
      <c r="P865" s="165"/>
      <c r="Q865" s="81"/>
      <c r="R865" s="150"/>
      <c r="S865" s="83"/>
      <c r="T865" s="165"/>
      <c r="U865" s="81"/>
      <c r="V865" s="150"/>
      <c r="W865" s="82"/>
      <c r="X865" s="194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  <c r="BG865" s="78"/>
      <c r="BH865" s="78"/>
      <c r="BI865" s="78"/>
      <c r="BJ865" s="78"/>
      <c r="BK865" s="78"/>
      <c r="BL865" s="78"/>
      <c r="BM865" s="78"/>
      <c r="BN865" s="78"/>
      <c r="BO865" s="78"/>
      <c r="BP865" s="78"/>
      <c r="BQ865" s="78"/>
      <c r="BR865" s="78"/>
      <c r="BS865" s="78"/>
      <c r="BT865" s="78"/>
      <c r="BU865" s="78"/>
      <c r="BV865" s="78"/>
      <c r="BW865" s="78"/>
    </row>
    <row r="866" spans="1:75" s="84" customFormat="1" ht="19">
      <c r="A866" s="78"/>
      <c r="B866" s="141"/>
      <c r="C866" s="80"/>
      <c r="D866" s="78"/>
      <c r="E866" s="78"/>
      <c r="F866" s="150"/>
      <c r="G866" s="157"/>
      <c r="H866" s="150"/>
      <c r="I866" s="133"/>
      <c r="J866" s="150"/>
      <c r="K866" s="150"/>
      <c r="L866" s="165"/>
      <c r="M866" s="81"/>
      <c r="N866" s="150"/>
      <c r="O866" s="81"/>
      <c r="P866" s="165"/>
      <c r="Q866" s="81"/>
      <c r="R866" s="150"/>
      <c r="S866" s="83"/>
      <c r="T866" s="165"/>
      <c r="U866" s="81"/>
      <c r="V866" s="150"/>
      <c r="W866" s="82"/>
      <c r="X866" s="194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  <c r="BG866" s="78"/>
      <c r="BH866" s="78"/>
      <c r="BI866" s="78"/>
      <c r="BJ866" s="78"/>
      <c r="BK866" s="78"/>
      <c r="BL866" s="78"/>
      <c r="BM866" s="78"/>
      <c r="BN866" s="78"/>
      <c r="BO866" s="78"/>
      <c r="BP866" s="78"/>
      <c r="BQ866" s="78"/>
      <c r="BR866" s="78"/>
      <c r="BS866" s="78"/>
      <c r="BT866" s="78"/>
      <c r="BU866" s="78"/>
      <c r="BV866" s="78"/>
      <c r="BW866" s="78"/>
    </row>
    <row r="867" spans="1:75" s="84" customFormat="1" ht="19">
      <c r="A867" s="78"/>
      <c r="B867" s="141"/>
      <c r="C867" s="80"/>
      <c r="D867" s="78"/>
      <c r="E867" s="78"/>
      <c r="F867" s="150"/>
      <c r="G867" s="157"/>
      <c r="H867" s="150"/>
      <c r="I867" s="133"/>
      <c r="J867" s="150"/>
      <c r="K867" s="150"/>
      <c r="L867" s="165"/>
      <c r="M867" s="81"/>
      <c r="N867" s="150"/>
      <c r="O867" s="81"/>
      <c r="P867" s="165"/>
      <c r="Q867" s="81"/>
      <c r="R867" s="150"/>
      <c r="S867" s="83"/>
      <c r="T867" s="165"/>
      <c r="U867" s="81"/>
      <c r="V867" s="150"/>
      <c r="W867" s="82"/>
      <c r="X867" s="194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  <c r="BG867" s="78"/>
      <c r="BH867" s="78"/>
      <c r="BI867" s="78"/>
      <c r="BJ867" s="78"/>
      <c r="BK867" s="78"/>
      <c r="BL867" s="78"/>
      <c r="BM867" s="78"/>
      <c r="BN867" s="78"/>
      <c r="BO867" s="78"/>
      <c r="BP867" s="78"/>
      <c r="BQ867" s="78"/>
      <c r="BR867" s="78"/>
      <c r="BS867" s="78"/>
      <c r="BT867" s="78"/>
      <c r="BU867" s="78"/>
      <c r="BV867" s="78"/>
      <c r="BW867" s="78"/>
    </row>
    <row r="868" spans="1:75" s="84" customFormat="1" ht="19">
      <c r="A868" s="78"/>
      <c r="B868" s="141"/>
      <c r="C868" s="80"/>
      <c r="D868" s="78"/>
      <c r="E868" s="78"/>
      <c r="F868" s="150"/>
      <c r="G868" s="157"/>
      <c r="H868" s="150"/>
      <c r="I868" s="133"/>
      <c r="J868" s="150"/>
      <c r="K868" s="150"/>
      <c r="L868" s="165"/>
      <c r="M868" s="81"/>
      <c r="N868" s="150"/>
      <c r="O868" s="81"/>
      <c r="P868" s="165"/>
      <c r="Q868" s="81"/>
      <c r="R868" s="150"/>
      <c r="S868" s="83"/>
      <c r="T868" s="165"/>
      <c r="U868" s="81"/>
      <c r="V868" s="150"/>
      <c r="W868" s="82"/>
      <c r="X868" s="194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78"/>
      <c r="BT868" s="78"/>
      <c r="BU868" s="78"/>
      <c r="BV868" s="78"/>
      <c r="BW868" s="78"/>
    </row>
    <row r="869" spans="1:75" s="84" customFormat="1" ht="19">
      <c r="A869" s="78"/>
      <c r="B869" s="141"/>
      <c r="C869" s="80"/>
      <c r="D869" s="78"/>
      <c r="E869" s="78"/>
      <c r="F869" s="150"/>
      <c r="G869" s="157"/>
      <c r="H869" s="150"/>
      <c r="I869" s="133"/>
      <c r="J869" s="150"/>
      <c r="K869" s="150"/>
      <c r="L869" s="165"/>
      <c r="M869" s="81"/>
      <c r="N869" s="150"/>
      <c r="O869" s="81"/>
      <c r="P869" s="165"/>
      <c r="Q869" s="81"/>
      <c r="R869" s="150"/>
      <c r="S869" s="83"/>
      <c r="T869" s="165"/>
      <c r="U869" s="81"/>
      <c r="V869" s="150"/>
      <c r="W869" s="82"/>
      <c r="X869" s="194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78"/>
      <c r="BI869" s="78"/>
      <c r="BJ869" s="78"/>
      <c r="BK869" s="78"/>
      <c r="BL869" s="78"/>
      <c r="BM869" s="78"/>
      <c r="BN869" s="78"/>
      <c r="BO869" s="78"/>
      <c r="BP869" s="78"/>
      <c r="BQ869" s="78"/>
      <c r="BR869" s="78"/>
      <c r="BS869" s="78"/>
      <c r="BT869" s="78"/>
      <c r="BU869" s="78"/>
      <c r="BV869" s="78"/>
      <c r="BW869" s="78"/>
    </row>
    <row r="870" spans="1:75" s="84" customFormat="1" ht="19">
      <c r="A870" s="78"/>
      <c r="B870" s="141"/>
      <c r="C870" s="80"/>
      <c r="D870" s="78"/>
      <c r="E870" s="78"/>
      <c r="F870" s="150"/>
      <c r="G870" s="157"/>
      <c r="H870" s="150"/>
      <c r="I870" s="133"/>
      <c r="J870" s="150"/>
      <c r="K870" s="150"/>
      <c r="L870" s="165"/>
      <c r="M870" s="81"/>
      <c r="N870" s="150"/>
      <c r="O870" s="81"/>
      <c r="P870" s="165"/>
      <c r="Q870" s="81"/>
      <c r="R870" s="150"/>
      <c r="S870" s="83"/>
      <c r="T870" s="165"/>
      <c r="U870" s="81"/>
      <c r="V870" s="150"/>
      <c r="W870" s="82"/>
      <c r="X870" s="194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  <c r="BG870" s="78"/>
      <c r="BH870" s="78"/>
      <c r="BI870" s="78"/>
      <c r="BJ870" s="78"/>
      <c r="BK870" s="78"/>
      <c r="BL870" s="78"/>
      <c r="BM870" s="78"/>
      <c r="BN870" s="78"/>
      <c r="BO870" s="78"/>
      <c r="BP870" s="78"/>
      <c r="BQ870" s="78"/>
      <c r="BR870" s="78"/>
      <c r="BS870" s="78"/>
      <c r="BT870" s="78"/>
      <c r="BU870" s="78"/>
      <c r="BV870" s="78"/>
      <c r="BW870" s="78"/>
    </row>
    <row r="871" spans="1:75" s="84" customFormat="1" ht="19">
      <c r="A871" s="78"/>
      <c r="B871" s="141"/>
      <c r="C871" s="80"/>
      <c r="D871" s="78"/>
      <c r="E871" s="78"/>
      <c r="F871" s="150"/>
      <c r="G871" s="157"/>
      <c r="H871" s="150"/>
      <c r="I871" s="133"/>
      <c r="J871" s="150"/>
      <c r="K871" s="150"/>
      <c r="L871" s="165"/>
      <c r="M871" s="81"/>
      <c r="N871" s="150"/>
      <c r="O871" s="81"/>
      <c r="P871" s="165"/>
      <c r="Q871" s="81"/>
      <c r="R871" s="150"/>
      <c r="S871" s="83"/>
      <c r="T871" s="165"/>
      <c r="U871" s="81"/>
      <c r="V871" s="150"/>
      <c r="W871" s="82"/>
      <c r="X871" s="194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  <c r="BG871" s="78"/>
      <c r="BH871" s="78"/>
      <c r="BI871" s="78"/>
      <c r="BJ871" s="78"/>
      <c r="BK871" s="78"/>
      <c r="BL871" s="78"/>
      <c r="BM871" s="78"/>
      <c r="BN871" s="78"/>
      <c r="BO871" s="78"/>
      <c r="BP871" s="78"/>
      <c r="BQ871" s="78"/>
      <c r="BR871" s="78"/>
      <c r="BS871" s="78"/>
      <c r="BT871" s="78"/>
      <c r="BU871" s="78"/>
      <c r="BV871" s="78"/>
      <c r="BW871" s="78"/>
    </row>
    <row r="872" spans="1:75" s="84" customFormat="1" ht="19">
      <c r="A872" s="78"/>
      <c r="B872" s="141"/>
      <c r="C872" s="80"/>
      <c r="D872" s="78"/>
      <c r="E872" s="78"/>
      <c r="F872" s="150"/>
      <c r="G872" s="157"/>
      <c r="H872" s="150"/>
      <c r="I872" s="133"/>
      <c r="J872" s="150"/>
      <c r="K872" s="150"/>
      <c r="L872" s="165"/>
      <c r="M872" s="81"/>
      <c r="N872" s="150"/>
      <c r="O872" s="81"/>
      <c r="P872" s="165"/>
      <c r="Q872" s="81"/>
      <c r="R872" s="150"/>
      <c r="S872" s="83"/>
      <c r="T872" s="165"/>
      <c r="U872" s="81"/>
      <c r="V872" s="150"/>
      <c r="W872" s="82"/>
      <c r="X872" s="194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  <c r="BG872" s="78"/>
      <c r="BH872" s="78"/>
      <c r="BI872" s="78"/>
      <c r="BJ872" s="78"/>
      <c r="BK872" s="78"/>
      <c r="BL872" s="78"/>
      <c r="BM872" s="78"/>
      <c r="BN872" s="78"/>
      <c r="BO872" s="78"/>
      <c r="BP872" s="78"/>
      <c r="BQ872" s="78"/>
      <c r="BR872" s="78"/>
      <c r="BS872" s="78"/>
      <c r="BT872" s="78"/>
      <c r="BU872" s="78"/>
      <c r="BV872" s="78"/>
      <c r="BW872" s="78"/>
    </row>
    <row r="873" spans="1:75" s="84" customFormat="1" ht="19">
      <c r="A873" s="78"/>
      <c r="B873" s="141"/>
      <c r="C873" s="80"/>
      <c r="D873" s="78"/>
      <c r="E873" s="78"/>
      <c r="F873" s="150"/>
      <c r="G873" s="157"/>
      <c r="H873" s="150"/>
      <c r="I873" s="133"/>
      <c r="J873" s="150"/>
      <c r="K873" s="150"/>
      <c r="L873" s="165"/>
      <c r="M873" s="81"/>
      <c r="N873" s="150"/>
      <c r="O873" s="81"/>
      <c r="P873" s="165"/>
      <c r="Q873" s="81"/>
      <c r="R873" s="150"/>
      <c r="S873" s="83"/>
      <c r="T873" s="165"/>
      <c r="U873" s="81"/>
      <c r="V873" s="150"/>
      <c r="W873" s="82"/>
      <c r="X873" s="194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  <c r="BG873" s="78"/>
      <c r="BH873" s="78"/>
      <c r="BI873" s="78"/>
      <c r="BJ873" s="78"/>
      <c r="BK873" s="78"/>
      <c r="BL873" s="78"/>
      <c r="BM873" s="78"/>
      <c r="BN873" s="78"/>
      <c r="BO873" s="78"/>
      <c r="BP873" s="78"/>
      <c r="BQ873" s="78"/>
      <c r="BR873" s="78"/>
      <c r="BS873" s="78"/>
      <c r="BT873" s="78"/>
      <c r="BU873" s="78"/>
      <c r="BV873" s="78"/>
      <c r="BW873" s="78"/>
    </row>
    <row r="874" spans="1:75" s="84" customFormat="1" ht="19">
      <c r="A874" s="78"/>
      <c r="B874" s="141"/>
      <c r="C874" s="80"/>
      <c r="D874" s="78"/>
      <c r="E874" s="78"/>
      <c r="F874" s="150"/>
      <c r="G874" s="157"/>
      <c r="H874" s="150"/>
      <c r="I874" s="133"/>
      <c r="J874" s="150"/>
      <c r="K874" s="150"/>
      <c r="L874" s="165"/>
      <c r="M874" s="81"/>
      <c r="N874" s="150"/>
      <c r="O874" s="81"/>
      <c r="P874" s="165"/>
      <c r="Q874" s="81"/>
      <c r="R874" s="150"/>
      <c r="S874" s="83"/>
      <c r="T874" s="165"/>
      <c r="U874" s="81"/>
      <c r="V874" s="150"/>
      <c r="W874" s="82"/>
      <c r="X874" s="194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  <c r="BG874" s="78"/>
      <c r="BH874" s="78"/>
      <c r="BI874" s="78"/>
      <c r="BJ874" s="78"/>
      <c r="BK874" s="78"/>
      <c r="BL874" s="78"/>
      <c r="BM874" s="78"/>
      <c r="BN874" s="78"/>
      <c r="BO874" s="78"/>
      <c r="BP874" s="78"/>
      <c r="BQ874" s="78"/>
      <c r="BR874" s="78"/>
      <c r="BS874" s="78"/>
      <c r="BT874" s="78"/>
      <c r="BU874" s="78"/>
      <c r="BV874" s="78"/>
      <c r="BW874" s="78"/>
    </row>
    <row r="875" spans="1:75" s="84" customFormat="1" ht="19">
      <c r="A875" s="78"/>
      <c r="B875" s="141"/>
      <c r="C875" s="80"/>
      <c r="D875" s="78"/>
      <c r="E875" s="78"/>
      <c r="F875" s="150"/>
      <c r="G875" s="157"/>
      <c r="H875" s="150"/>
      <c r="I875" s="133"/>
      <c r="J875" s="150"/>
      <c r="K875" s="150"/>
      <c r="L875" s="165"/>
      <c r="M875" s="81"/>
      <c r="N875" s="150"/>
      <c r="O875" s="81"/>
      <c r="P875" s="165"/>
      <c r="Q875" s="81"/>
      <c r="R875" s="150"/>
      <c r="S875" s="83"/>
      <c r="T875" s="165"/>
      <c r="U875" s="81"/>
      <c r="V875" s="150"/>
      <c r="W875" s="82"/>
      <c r="X875" s="194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  <c r="BG875" s="78"/>
      <c r="BH875" s="78"/>
      <c r="BI875" s="78"/>
      <c r="BJ875" s="78"/>
      <c r="BK875" s="78"/>
      <c r="BL875" s="78"/>
      <c r="BM875" s="78"/>
      <c r="BN875" s="78"/>
      <c r="BO875" s="78"/>
      <c r="BP875" s="78"/>
      <c r="BQ875" s="78"/>
      <c r="BR875" s="78"/>
      <c r="BS875" s="78"/>
      <c r="BT875" s="78"/>
      <c r="BU875" s="78"/>
      <c r="BV875" s="78"/>
      <c r="BW875" s="78"/>
    </row>
    <row r="876" spans="1:75" s="84" customFormat="1" ht="19">
      <c r="A876" s="78"/>
      <c r="B876" s="141"/>
      <c r="C876" s="80"/>
      <c r="D876" s="78"/>
      <c r="E876" s="78"/>
      <c r="F876" s="150"/>
      <c r="G876" s="157"/>
      <c r="H876" s="150"/>
      <c r="I876" s="133"/>
      <c r="J876" s="150"/>
      <c r="K876" s="150"/>
      <c r="L876" s="165"/>
      <c r="M876" s="81"/>
      <c r="N876" s="150"/>
      <c r="O876" s="81"/>
      <c r="P876" s="165"/>
      <c r="Q876" s="81"/>
      <c r="R876" s="150"/>
      <c r="S876" s="83"/>
      <c r="T876" s="165"/>
      <c r="U876" s="81"/>
      <c r="V876" s="150"/>
      <c r="W876" s="82"/>
      <c r="X876" s="194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  <c r="BG876" s="78"/>
      <c r="BH876" s="78"/>
      <c r="BI876" s="78"/>
      <c r="BJ876" s="78"/>
      <c r="BK876" s="78"/>
      <c r="BL876" s="78"/>
      <c r="BM876" s="78"/>
      <c r="BN876" s="78"/>
      <c r="BO876" s="78"/>
      <c r="BP876" s="78"/>
      <c r="BQ876" s="78"/>
      <c r="BR876" s="78"/>
      <c r="BS876" s="78"/>
      <c r="BT876" s="78"/>
      <c r="BU876" s="78"/>
      <c r="BV876" s="78"/>
      <c r="BW876" s="78"/>
    </row>
    <row r="877" spans="1:75" s="84" customFormat="1" ht="19">
      <c r="A877" s="78"/>
      <c r="B877" s="141"/>
      <c r="C877" s="80"/>
      <c r="D877" s="78"/>
      <c r="E877" s="78"/>
      <c r="F877" s="150"/>
      <c r="G877" s="157"/>
      <c r="H877" s="150"/>
      <c r="I877" s="133"/>
      <c r="J877" s="150"/>
      <c r="K877" s="150"/>
      <c r="L877" s="165"/>
      <c r="M877" s="81"/>
      <c r="N877" s="150"/>
      <c r="O877" s="81"/>
      <c r="P877" s="165"/>
      <c r="Q877" s="81"/>
      <c r="R877" s="150"/>
      <c r="S877" s="83"/>
      <c r="T877" s="165"/>
      <c r="U877" s="81"/>
      <c r="V877" s="150"/>
      <c r="W877" s="82"/>
      <c r="X877" s="194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  <c r="BG877" s="78"/>
      <c r="BH877" s="78"/>
      <c r="BI877" s="78"/>
      <c r="BJ877" s="78"/>
      <c r="BK877" s="78"/>
      <c r="BL877" s="78"/>
      <c r="BM877" s="78"/>
      <c r="BN877" s="78"/>
      <c r="BO877" s="78"/>
      <c r="BP877" s="78"/>
      <c r="BQ877" s="78"/>
      <c r="BR877" s="78"/>
      <c r="BS877" s="78"/>
      <c r="BT877" s="78"/>
      <c r="BU877" s="78"/>
      <c r="BV877" s="78"/>
      <c r="BW877" s="78"/>
    </row>
    <row r="878" spans="1:75" s="84" customFormat="1" ht="19">
      <c r="A878" s="78"/>
      <c r="B878" s="141"/>
      <c r="C878" s="80"/>
      <c r="D878" s="78"/>
      <c r="E878" s="78"/>
      <c r="F878" s="150"/>
      <c r="G878" s="157"/>
      <c r="H878" s="150"/>
      <c r="I878" s="133"/>
      <c r="J878" s="150"/>
      <c r="K878" s="150"/>
      <c r="L878" s="165"/>
      <c r="M878" s="81"/>
      <c r="N878" s="150"/>
      <c r="O878" s="81"/>
      <c r="P878" s="165"/>
      <c r="Q878" s="81"/>
      <c r="R878" s="150"/>
      <c r="S878" s="83"/>
      <c r="T878" s="165"/>
      <c r="U878" s="81"/>
      <c r="V878" s="150"/>
      <c r="W878" s="82"/>
      <c r="X878" s="194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  <c r="BG878" s="78"/>
      <c r="BH878" s="78"/>
      <c r="BI878" s="78"/>
      <c r="BJ878" s="78"/>
      <c r="BK878" s="78"/>
      <c r="BL878" s="78"/>
      <c r="BM878" s="78"/>
      <c r="BN878" s="78"/>
      <c r="BO878" s="78"/>
      <c r="BP878" s="78"/>
      <c r="BQ878" s="78"/>
      <c r="BR878" s="78"/>
      <c r="BS878" s="78"/>
      <c r="BT878" s="78"/>
      <c r="BU878" s="78"/>
      <c r="BV878" s="78"/>
      <c r="BW878" s="78"/>
    </row>
    <row r="879" spans="1:75" s="84" customFormat="1" ht="19">
      <c r="A879" s="78"/>
      <c r="B879" s="141"/>
      <c r="C879" s="80"/>
      <c r="D879" s="78"/>
      <c r="E879" s="78"/>
      <c r="F879" s="150"/>
      <c r="G879" s="157"/>
      <c r="H879" s="150"/>
      <c r="I879" s="133"/>
      <c r="J879" s="150"/>
      <c r="K879" s="150"/>
      <c r="L879" s="165"/>
      <c r="M879" s="81"/>
      <c r="N879" s="150"/>
      <c r="O879" s="81"/>
      <c r="P879" s="165"/>
      <c r="Q879" s="81"/>
      <c r="R879" s="150"/>
      <c r="S879" s="83"/>
      <c r="T879" s="165"/>
      <c r="U879" s="81"/>
      <c r="V879" s="150"/>
      <c r="W879" s="82"/>
      <c r="X879" s="194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  <c r="BG879" s="78"/>
      <c r="BH879" s="78"/>
      <c r="BI879" s="78"/>
      <c r="BJ879" s="78"/>
      <c r="BK879" s="78"/>
      <c r="BL879" s="78"/>
      <c r="BM879" s="78"/>
      <c r="BN879" s="78"/>
      <c r="BO879" s="78"/>
      <c r="BP879" s="78"/>
      <c r="BQ879" s="78"/>
      <c r="BR879" s="78"/>
      <c r="BS879" s="78"/>
      <c r="BT879" s="78"/>
      <c r="BU879" s="78"/>
      <c r="BV879" s="78"/>
      <c r="BW879" s="78"/>
    </row>
    <row r="880" spans="1:75" s="84" customFormat="1" ht="19">
      <c r="A880" s="78"/>
      <c r="B880" s="141"/>
      <c r="C880" s="80"/>
      <c r="D880" s="78"/>
      <c r="E880" s="78"/>
      <c r="F880" s="150"/>
      <c r="G880" s="157"/>
      <c r="H880" s="150"/>
      <c r="I880" s="133"/>
      <c r="J880" s="150"/>
      <c r="K880" s="150"/>
      <c r="L880" s="165"/>
      <c r="M880" s="81"/>
      <c r="N880" s="150"/>
      <c r="O880" s="81"/>
      <c r="P880" s="165"/>
      <c r="Q880" s="81"/>
      <c r="R880" s="150"/>
      <c r="S880" s="83"/>
      <c r="T880" s="165"/>
      <c r="U880" s="81"/>
      <c r="V880" s="150"/>
      <c r="W880" s="82"/>
      <c r="X880" s="194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  <c r="BG880" s="78"/>
      <c r="BH880" s="78"/>
      <c r="BI880" s="78"/>
      <c r="BJ880" s="78"/>
      <c r="BK880" s="78"/>
      <c r="BL880" s="78"/>
      <c r="BM880" s="78"/>
      <c r="BN880" s="78"/>
      <c r="BO880" s="78"/>
      <c r="BP880" s="78"/>
      <c r="BQ880" s="78"/>
      <c r="BR880" s="78"/>
      <c r="BS880" s="78"/>
      <c r="BT880" s="78"/>
      <c r="BU880" s="78"/>
      <c r="BV880" s="78"/>
      <c r="BW880" s="78"/>
    </row>
    <row r="881" spans="1:75" s="84" customFormat="1" ht="19">
      <c r="A881" s="78"/>
      <c r="B881" s="141"/>
      <c r="C881" s="80"/>
      <c r="D881" s="78"/>
      <c r="E881" s="78"/>
      <c r="F881" s="150"/>
      <c r="G881" s="157"/>
      <c r="H881" s="150"/>
      <c r="I881" s="133"/>
      <c r="J881" s="150"/>
      <c r="K881" s="150"/>
      <c r="L881" s="165"/>
      <c r="M881" s="81"/>
      <c r="N881" s="150"/>
      <c r="O881" s="81"/>
      <c r="P881" s="165"/>
      <c r="Q881" s="81"/>
      <c r="R881" s="150"/>
      <c r="S881" s="83"/>
      <c r="T881" s="165"/>
      <c r="U881" s="81"/>
      <c r="V881" s="150"/>
      <c r="W881" s="82"/>
      <c r="X881" s="194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  <c r="BG881" s="78"/>
      <c r="BH881" s="78"/>
      <c r="BI881" s="78"/>
      <c r="BJ881" s="78"/>
      <c r="BK881" s="78"/>
      <c r="BL881" s="78"/>
      <c r="BM881" s="78"/>
      <c r="BN881" s="78"/>
      <c r="BO881" s="78"/>
      <c r="BP881" s="78"/>
      <c r="BQ881" s="78"/>
      <c r="BR881" s="78"/>
      <c r="BS881" s="78"/>
      <c r="BT881" s="78"/>
      <c r="BU881" s="78"/>
      <c r="BV881" s="78"/>
      <c r="BW881" s="78"/>
    </row>
    <row r="882" spans="1:75" s="84" customFormat="1" ht="19">
      <c r="A882" s="78"/>
      <c r="B882" s="141"/>
      <c r="C882" s="80"/>
      <c r="D882" s="78"/>
      <c r="E882" s="78"/>
      <c r="F882" s="150"/>
      <c r="G882" s="157"/>
      <c r="H882" s="150"/>
      <c r="I882" s="133"/>
      <c r="J882" s="150"/>
      <c r="K882" s="150"/>
      <c r="L882" s="165"/>
      <c r="M882" s="81"/>
      <c r="N882" s="150"/>
      <c r="O882" s="81"/>
      <c r="P882" s="165"/>
      <c r="Q882" s="81"/>
      <c r="R882" s="150"/>
      <c r="S882" s="83"/>
      <c r="T882" s="165"/>
      <c r="U882" s="81"/>
      <c r="V882" s="150"/>
      <c r="W882" s="82"/>
      <c r="X882" s="194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  <c r="BG882" s="78"/>
      <c r="BH882" s="78"/>
      <c r="BI882" s="78"/>
      <c r="BJ882" s="78"/>
      <c r="BK882" s="78"/>
      <c r="BL882" s="78"/>
      <c r="BM882" s="78"/>
      <c r="BN882" s="78"/>
      <c r="BO882" s="78"/>
      <c r="BP882" s="78"/>
      <c r="BQ882" s="78"/>
      <c r="BR882" s="78"/>
      <c r="BS882" s="78"/>
      <c r="BT882" s="78"/>
      <c r="BU882" s="78"/>
      <c r="BV882" s="78"/>
      <c r="BW882" s="78"/>
    </row>
    <row r="883" spans="1:75" s="84" customFormat="1" ht="19">
      <c r="A883" s="78"/>
      <c r="B883" s="141"/>
      <c r="C883" s="80"/>
      <c r="D883" s="78"/>
      <c r="E883" s="78"/>
      <c r="F883" s="150"/>
      <c r="G883" s="157"/>
      <c r="H883" s="150"/>
      <c r="I883" s="133"/>
      <c r="J883" s="150"/>
      <c r="K883" s="150"/>
      <c r="L883" s="165"/>
      <c r="M883" s="81"/>
      <c r="N883" s="150"/>
      <c r="O883" s="81"/>
      <c r="P883" s="165"/>
      <c r="Q883" s="81"/>
      <c r="R883" s="150"/>
      <c r="S883" s="83"/>
      <c r="T883" s="165"/>
      <c r="U883" s="81"/>
      <c r="V883" s="150"/>
      <c r="W883" s="82"/>
      <c r="X883" s="194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  <c r="BG883" s="78"/>
      <c r="BH883" s="78"/>
      <c r="BI883" s="78"/>
      <c r="BJ883" s="78"/>
      <c r="BK883" s="78"/>
      <c r="BL883" s="78"/>
      <c r="BM883" s="78"/>
      <c r="BN883" s="78"/>
      <c r="BO883" s="78"/>
      <c r="BP883" s="78"/>
      <c r="BQ883" s="78"/>
      <c r="BR883" s="78"/>
      <c r="BS883" s="78"/>
      <c r="BT883" s="78"/>
      <c r="BU883" s="78"/>
      <c r="BV883" s="78"/>
      <c r="BW883" s="78"/>
    </row>
    <row r="884" spans="1:75" s="84" customFormat="1" ht="19">
      <c r="A884" s="78"/>
      <c r="B884" s="141"/>
      <c r="C884" s="80"/>
      <c r="D884" s="78"/>
      <c r="E884" s="78"/>
      <c r="F884" s="150"/>
      <c r="G884" s="157"/>
      <c r="H884" s="150"/>
      <c r="I884" s="133"/>
      <c r="J884" s="150"/>
      <c r="K884" s="150"/>
      <c r="L884" s="165"/>
      <c r="M884" s="81"/>
      <c r="N884" s="150"/>
      <c r="O884" s="81"/>
      <c r="P884" s="165"/>
      <c r="Q884" s="81"/>
      <c r="R884" s="150"/>
      <c r="S884" s="83"/>
      <c r="T884" s="165"/>
      <c r="U884" s="81"/>
      <c r="V884" s="150"/>
      <c r="W884" s="82"/>
      <c r="X884" s="194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78"/>
      <c r="BT884" s="78"/>
      <c r="BU884" s="78"/>
      <c r="BV884" s="78"/>
      <c r="BW884" s="78"/>
    </row>
    <row r="885" spans="1:75" s="84" customFormat="1" ht="19">
      <c r="A885" s="78"/>
      <c r="B885" s="141"/>
      <c r="C885" s="80"/>
      <c r="D885" s="78"/>
      <c r="E885" s="78"/>
      <c r="F885" s="150"/>
      <c r="G885" s="157"/>
      <c r="H885" s="150"/>
      <c r="I885" s="133"/>
      <c r="J885" s="150"/>
      <c r="K885" s="150"/>
      <c r="L885" s="165"/>
      <c r="M885" s="81"/>
      <c r="N885" s="150"/>
      <c r="O885" s="81"/>
      <c r="P885" s="165"/>
      <c r="Q885" s="81"/>
      <c r="R885" s="150"/>
      <c r="S885" s="83"/>
      <c r="T885" s="165"/>
      <c r="U885" s="81"/>
      <c r="V885" s="150"/>
      <c r="W885" s="82"/>
      <c r="X885" s="194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  <c r="BG885" s="78"/>
      <c r="BH885" s="78"/>
      <c r="BI885" s="78"/>
      <c r="BJ885" s="78"/>
      <c r="BK885" s="78"/>
      <c r="BL885" s="78"/>
      <c r="BM885" s="78"/>
      <c r="BN885" s="78"/>
      <c r="BO885" s="78"/>
      <c r="BP885" s="78"/>
      <c r="BQ885" s="78"/>
      <c r="BR885" s="78"/>
      <c r="BS885" s="78"/>
      <c r="BT885" s="78"/>
      <c r="BU885" s="78"/>
      <c r="BV885" s="78"/>
      <c r="BW885" s="78"/>
    </row>
    <row r="886" spans="1:75" s="84" customFormat="1" ht="19">
      <c r="A886" s="78"/>
      <c r="B886" s="141"/>
      <c r="C886" s="80"/>
      <c r="D886" s="78"/>
      <c r="E886" s="78"/>
      <c r="F886" s="150"/>
      <c r="G886" s="157"/>
      <c r="H886" s="150"/>
      <c r="I886" s="133"/>
      <c r="J886" s="150"/>
      <c r="K886" s="150"/>
      <c r="L886" s="165"/>
      <c r="M886" s="81"/>
      <c r="N886" s="150"/>
      <c r="O886" s="81"/>
      <c r="P886" s="165"/>
      <c r="Q886" s="81"/>
      <c r="R886" s="150"/>
      <c r="S886" s="83"/>
      <c r="T886" s="165"/>
      <c r="U886" s="81"/>
      <c r="V886" s="150"/>
      <c r="W886" s="82"/>
      <c r="X886" s="194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  <c r="BG886" s="78"/>
      <c r="BH886" s="78"/>
      <c r="BI886" s="78"/>
      <c r="BJ886" s="78"/>
      <c r="BK886" s="78"/>
      <c r="BL886" s="78"/>
      <c r="BM886" s="78"/>
      <c r="BN886" s="78"/>
      <c r="BO886" s="78"/>
      <c r="BP886" s="78"/>
      <c r="BQ886" s="78"/>
      <c r="BR886" s="78"/>
      <c r="BS886" s="78"/>
      <c r="BT886" s="78"/>
      <c r="BU886" s="78"/>
      <c r="BV886" s="78"/>
      <c r="BW886" s="78"/>
    </row>
    <row r="887" spans="1:75" s="84" customFormat="1" ht="19">
      <c r="A887" s="78"/>
      <c r="B887" s="141"/>
      <c r="C887" s="80"/>
      <c r="D887" s="78"/>
      <c r="E887" s="78"/>
      <c r="F887" s="150"/>
      <c r="G887" s="157"/>
      <c r="H887" s="150"/>
      <c r="I887" s="133"/>
      <c r="J887" s="150"/>
      <c r="K887" s="150"/>
      <c r="L887" s="165"/>
      <c r="M887" s="81"/>
      <c r="N887" s="150"/>
      <c r="O887" s="81"/>
      <c r="P887" s="165"/>
      <c r="Q887" s="81"/>
      <c r="R887" s="150"/>
      <c r="S887" s="83"/>
      <c r="T887" s="165"/>
      <c r="U887" s="81"/>
      <c r="V887" s="150"/>
      <c r="W887" s="82"/>
      <c r="X887" s="194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  <c r="BG887" s="78"/>
      <c r="BH887" s="78"/>
      <c r="BI887" s="78"/>
      <c r="BJ887" s="78"/>
      <c r="BK887" s="78"/>
      <c r="BL887" s="78"/>
      <c r="BM887" s="78"/>
      <c r="BN887" s="78"/>
      <c r="BO887" s="78"/>
      <c r="BP887" s="78"/>
      <c r="BQ887" s="78"/>
      <c r="BR887" s="78"/>
      <c r="BS887" s="78"/>
      <c r="BT887" s="78"/>
      <c r="BU887" s="78"/>
      <c r="BV887" s="78"/>
      <c r="BW887" s="78"/>
    </row>
    <row r="888" spans="1:75" s="84" customFormat="1" ht="19">
      <c r="A888" s="78"/>
      <c r="B888" s="141"/>
      <c r="C888" s="80"/>
      <c r="D888" s="78"/>
      <c r="E888" s="78"/>
      <c r="F888" s="150"/>
      <c r="G888" s="157"/>
      <c r="H888" s="150"/>
      <c r="I888" s="133"/>
      <c r="J888" s="150"/>
      <c r="K888" s="150"/>
      <c r="L888" s="165"/>
      <c r="M888" s="81"/>
      <c r="N888" s="150"/>
      <c r="O888" s="81"/>
      <c r="P888" s="165"/>
      <c r="Q888" s="81"/>
      <c r="R888" s="150"/>
      <c r="S888" s="83"/>
      <c r="T888" s="165"/>
      <c r="U888" s="81"/>
      <c r="V888" s="150"/>
      <c r="W888" s="82"/>
      <c r="X888" s="194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  <c r="BT888" s="78"/>
      <c r="BU888" s="78"/>
      <c r="BV888" s="78"/>
      <c r="BW888" s="78"/>
    </row>
    <row r="889" spans="1:75" s="84" customFormat="1" ht="19">
      <c r="A889" s="78"/>
      <c r="B889" s="141"/>
      <c r="C889" s="80"/>
      <c r="D889" s="78"/>
      <c r="E889" s="78"/>
      <c r="F889" s="150"/>
      <c r="G889" s="157"/>
      <c r="H889" s="150"/>
      <c r="I889" s="133"/>
      <c r="J889" s="150"/>
      <c r="K889" s="150"/>
      <c r="L889" s="165"/>
      <c r="M889" s="81"/>
      <c r="N889" s="150"/>
      <c r="O889" s="81"/>
      <c r="P889" s="165"/>
      <c r="Q889" s="81"/>
      <c r="R889" s="150"/>
      <c r="S889" s="83"/>
      <c r="T889" s="165"/>
      <c r="U889" s="81"/>
      <c r="V889" s="150"/>
      <c r="W889" s="82"/>
      <c r="X889" s="194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  <c r="BG889" s="78"/>
      <c r="BH889" s="78"/>
      <c r="BI889" s="78"/>
      <c r="BJ889" s="78"/>
      <c r="BK889" s="78"/>
      <c r="BL889" s="78"/>
      <c r="BM889" s="78"/>
      <c r="BN889" s="78"/>
      <c r="BO889" s="78"/>
      <c r="BP889" s="78"/>
      <c r="BQ889" s="78"/>
      <c r="BR889" s="78"/>
      <c r="BS889" s="78"/>
      <c r="BT889" s="78"/>
      <c r="BU889" s="78"/>
      <c r="BV889" s="78"/>
      <c r="BW889" s="78"/>
    </row>
    <row r="890" spans="1:75" s="84" customFormat="1" ht="19">
      <c r="A890" s="78"/>
      <c r="B890" s="141"/>
      <c r="C890" s="80"/>
      <c r="D890" s="78"/>
      <c r="E890" s="78"/>
      <c r="F890" s="150"/>
      <c r="G890" s="157"/>
      <c r="H890" s="150"/>
      <c r="I890" s="133"/>
      <c r="J890" s="150"/>
      <c r="K890" s="150"/>
      <c r="L890" s="165"/>
      <c r="M890" s="81"/>
      <c r="N890" s="150"/>
      <c r="O890" s="81"/>
      <c r="P890" s="165"/>
      <c r="Q890" s="81"/>
      <c r="R890" s="150"/>
      <c r="S890" s="83"/>
      <c r="T890" s="165"/>
      <c r="U890" s="81"/>
      <c r="V890" s="150"/>
      <c r="W890" s="82"/>
      <c r="X890" s="194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  <c r="BG890" s="78"/>
      <c r="BH890" s="78"/>
      <c r="BI890" s="78"/>
      <c r="BJ890" s="78"/>
      <c r="BK890" s="78"/>
      <c r="BL890" s="78"/>
      <c r="BM890" s="78"/>
      <c r="BN890" s="78"/>
      <c r="BO890" s="78"/>
      <c r="BP890" s="78"/>
      <c r="BQ890" s="78"/>
      <c r="BR890" s="78"/>
      <c r="BS890" s="78"/>
      <c r="BT890" s="78"/>
      <c r="BU890" s="78"/>
      <c r="BV890" s="78"/>
      <c r="BW890" s="78"/>
    </row>
    <row r="891" spans="1:75" s="84" customFormat="1" ht="19">
      <c r="A891" s="78"/>
      <c r="B891" s="141"/>
      <c r="C891" s="80"/>
      <c r="D891" s="78"/>
      <c r="E891" s="78"/>
      <c r="F891" s="150"/>
      <c r="G891" s="157"/>
      <c r="H891" s="150"/>
      <c r="I891" s="133"/>
      <c r="J891" s="150"/>
      <c r="K891" s="150"/>
      <c r="L891" s="165"/>
      <c r="M891" s="81"/>
      <c r="N891" s="150"/>
      <c r="O891" s="81"/>
      <c r="P891" s="165"/>
      <c r="Q891" s="81"/>
      <c r="R891" s="150"/>
      <c r="S891" s="83"/>
      <c r="T891" s="165"/>
      <c r="U891" s="81"/>
      <c r="V891" s="150"/>
      <c r="W891" s="82"/>
      <c r="X891" s="194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  <c r="BG891" s="78"/>
      <c r="BH891" s="78"/>
      <c r="BI891" s="78"/>
      <c r="BJ891" s="78"/>
      <c r="BK891" s="78"/>
      <c r="BL891" s="78"/>
      <c r="BM891" s="78"/>
      <c r="BN891" s="78"/>
      <c r="BO891" s="78"/>
      <c r="BP891" s="78"/>
      <c r="BQ891" s="78"/>
      <c r="BR891" s="78"/>
      <c r="BS891" s="78"/>
      <c r="BT891" s="78"/>
      <c r="BU891" s="78"/>
      <c r="BV891" s="78"/>
      <c r="BW891" s="78"/>
    </row>
    <row r="892" spans="1:75" s="84" customFormat="1" ht="19">
      <c r="A892" s="78"/>
      <c r="B892" s="141"/>
      <c r="C892" s="80"/>
      <c r="D892" s="78"/>
      <c r="E892" s="78"/>
      <c r="F892" s="150"/>
      <c r="G892" s="157"/>
      <c r="H892" s="150"/>
      <c r="I892" s="133"/>
      <c r="J892" s="150"/>
      <c r="K892" s="150"/>
      <c r="L892" s="165"/>
      <c r="M892" s="81"/>
      <c r="N892" s="150"/>
      <c r="O892" s="81"/>
      <c r="P892" s="165"/>
      <c r="Q892" s="81"/>
      <c r="R892" s="150"/>
      <c r="S892" s="83"/>
      <c r="T892" s="165"/>
      <c r="U892" s="81"/>
      <c r="V892" s="150"/>
      <c r="W892" s="82"/>
      <c r="X892" s="194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  <c r="BG892" s="78"/>
      <c r="BH892" s="78"/>
      <c r="BI892" s="78"/>
      <c r="BJ892" s="78"/>
      <c r="BK892" s="78"/>
      <c r="BL892" s="78"/>
      <c r="BM892" s="78"/>
      <c r="BN892" s="78"/>
      <c r="BO892" s="78"/>
      <c r="BP892" s="78"/>
      <c r="BQ892" s="78"/>
      <c r="BR892" s="78"/>
      <c r="BS892" s="78"/>
      <c r="BT892" s="78"/>
      <c r="BU892" s="78"/>
      <c r="BV892" s="78"/>
      <c r="BW892" s="78"/>
    </row>
    <row r="893" spans="1:75" s="84" customFormat="1" ht="19">
      <c r="A893" s="78"/>
      <c r="B893" s="141"/>
      <c r="C893" s="80"/>
      <c r="D893" s="78"/>
      <c r="E893" s="78"/>
      <c r="F893" s="150"/>
      <c r="G893" s="157"/>
      <c r="H893" s="150"/>
      <c r="I893" s="133"/>
      <c r="J893" s="150"/>
      <c r="K893" s="150"/>
      <c r="L893" s="165"/>
      <c r="M893" s="81"/>
      <c r="N893" s="150"/>
      <c r="O893" s="81"/>
      <c r="P893" s="165"/>
      <c r="Q893" s="81"/>
      <c r="R893" s="150"/>
      <c r="S893" s="83"/>
      <c r="T893" s="165"/>
      <c r="U893" s="81"/>
      <c r="V893" s="150"/>
      <c r="W893" s="82"/>
      <c r="X893" s="194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  <c r="BG893" s="78"/>
      <c r="BH893" s="78"/>
      <c r="BI893" s="78"/>
      <c r="BJ893" s="78"/>
      <c r="BK893" s="78"/>
      <c r="BL893" s="78"/>
      <c r="BM893" s="78"/>
      <c r="BN893" s="78"/>
      <c r="BO893" s="78"/>
      <c r="BP893" s="78"/>
      <c r="BQ893" s="78"/>
      <c r="BR893" s="78"/>
      <c r="BS893" s="78"/>
      <c r="BT893" s="78"/>
      <c r="BU893" s="78"/>
      <c r="BV893" s="78"/>
      <c r="BW893" s="78"/>
    </row>
    <row r="894" spans="1:75" s="84" customFormat="1" ht="19">
      <c r="A894" s="78"/>
      <c r="B894" s="141"/>
      <c r="C894" s="80"/>
      <c r="D894" s="78"/>
      <c r="E894" s="78"/>
      <c r="F894" s="150"/>
      <c r="G894" s="157"/>
      <c r="H894" s="150"/>
      <c r="I894" s="133"/>
      <c r="J894" s="150"/>
      <c r="K894" s="150"/>
      <c r="L894" s="165"/>
      <c r="M894" s="81"/>
      <c r="N894" s="150"/>
      <c r="O894" s="81"/>
      <c r="P894" s="165"/>
      <c r="Q894" s="81"/>
      <c r="R894" s="150"/>
      <c r="S894" s="83"/>
      <c r="T894" s="165"/>
      <c r="U894" s="81"/>
      <c r="V894" s="150"/>
      <c r="W894" s="82"/>
      <c r="X894" s="194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  <c r="BG894" s="78"/>
      <c r="BH894" s="78"/>
      <c r="BI894" s="78"/>
      <c r="BJ894" s="78"/>
      <c r="BK894" s="78"/>
      <c r="BL894" s="78"/>
      <c r="BM894" s="78"/>
      <c r="BN894" s="78"/>
      <c r="BO894" s="78"/>
      <c r="BP894" s="78"/>
      <c r="BQ894" s="78"/>
      <c r="BR894" s="78"/>
      <c r="BS894" s="78"/>
      <c r="BT894" s="78"/>
      <c r="BU894" s="78"/>
      <c r="BV894" s="78"/>
      <c r="BW894" s="78"/>
    </row>
    <row r="895" spans="1:75" s="84" customFormat="1" ht="19">
      <c r="A895" s="78"/>
      <c r="B895" s="141"/>
      <c r="C895" s="80"/>
      <c r="D895" s="78"/>
      <c r="E895" s="78"/>
      <c r="F895" s="150"/>
      <c r="G895" s="157"/>
      <c r="H895" s="150"/>
      <c r="I895" s="133"/>
      <c r="J895" s="150"/>
      <c r="K895" s="150"/>
      <c r="L895" s="165"/>
      <c r="M895" s="81"/>
      <c r="N895" s="150"/>
      <c r="O895" s="81"/>
      <c r="P895" s="165"/>
      <c r="Q895" s="81"/>
      <c r="R895" s="150"/>
      <c r="S895" s="83"/>
      <c r="T895" s="165"/>
      <c r="U895" s="81"/>
      <c r="V895" s="150"/>
      <c r="W895" s="82"/>
      <c r="X895" s="194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  <c r="BG895" s="78"/>
      <c r="BH895" s="78"/>
      <c r="BI895" s="78"/>
      <c r="BJ895" s="78"/>
      <c r="BK895" s="78"/>
      <c r="BL895" s="78"/>
      <c r="BM895" s="78"/>
      <c r="BN895" s="78"/>
      <c r="BO895" s="78"/>
      <c r="BP895" s="78"/>
      <c r="BQ895" s="78"/>
      <c r="BR895" s="78"/>
      <c r="BS895" s="78"/>
      <c r="BT895" s="78"/>
      <c r="BU895" s="78"/>
      <c r="BV895" s="78"/>
      <c r="BW895" s="78"/>
    </row>
    <row r="896" spans="1:75" s="84" customFormat="1" ht="19">
      <c r="A896" s="78"/>
      <c r="B896" s="141"/>
      <c r="C896" s="80"/>
      <c r="D896" s="78"/>
      <c r="E896" s="78"/>
      <c r="F896" s="150"/>
      <c r="G896" s="157"/>
      <c r="H896" s="150"/>
      <c r="I896" s="133"/>
      <c r="J896" s="150"/>
      <c r="K896" s="150"/>
      <c r="L896" s="165"/>
      <c r="M896" s="81"/>
      <c r="N896" s="150"/>
      <c r="O896" s="81"/>
      <c r="P896" s="165"/>
      <c r="Q896" s="81"/>
      <c r="R896" s="150"/>
      <c r="S896" s="83"/>
      <c r="T896" s="165"/>
      <c r="U896" s="81"/>
      <c r="V896" s="150"/>
      <c r="W896" s="82"/>
      <c r="X896" s="194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  <c r="BG896" s="78"/>
      <c r="BH896" s="78"/>
      <c r="BI896" s="78"/>
      <c r="BJ896" s="78"/>
      <c r="BK896" s="78"/>
      <c r="BL896" s="78"/>
      <c r="BM896" s="78"/>
      <c r="BN896" s="78"/>
      <c r="BO896" s="78"/>
      <c r="BP896" s="78"/>
      <c r="BQ896" s="78"/>
      <c r="BR896" s="78"/>
      <c r="BS896" s="78"/>
      <c r="BT896" s="78"/>
      <c r="BU896" s="78"/>
      <c r="BV896" s="78"/>
      <c r="BW896" s="78"/>
    </row>
    <row r="897" spans="1:75" s="84" customFormat="1" ht="19">
      <c r="A897" s="78"/>
      <c r="B897" s="141"/>
      <c r="C897" s="80"/>
      <c r="D897" s="78"/>
      <c r="E897" s="78"/>
      <c r="F897" s="150"/>
      <c r="G897" s="157"/>
      <c r="H897" s="150"/>
      <c r="I897" s="133"/>
      <c r="J897" s="150"/>
      <c r="K897" s="150"/>
      <c r="L897" s="165"/>
      <c r="M897" s="81"/>
      <c r="N897" s="150"/>
      <c r="O897" s="81"/>
      <c r="P897" s="165"/>
      <c r="Q897" s="81"/>
      <c r="R897" s="150"/>
      <c r="S897" s="83"/>
      <c r="T897" s="165"/>
      <c r="U897" s="81"/>
      <c r="V897" s="150"/>
      <c r="W897" s="82"/>
      <c r="X897" s="194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  <c r="BG897" s="78"/>
      <c r="BH897" s="78"/>
      <c r="BI897" s="78"/>
      <c r="BJ897" s="78"/>
      <c r="BK897" s="78"/>
      <c r="BL897" s="78"/>
      <c r="BM897" s="78"/>
      <c r="BN897" s="78"/>
      <c r="BO897" s="78"/>
      <c r="BP897" s="78"/>
      <c r="BQ897" s="78"/>
      <c r="BR897" s="78"/>
      <c r="BS897" s="78"/>
      <c r="BT897" s="78"/>
      <c r="BU897" s="78"/>
      <c r="BV897" s="78"/>
      <c r="BW897" s="78"/>
    </row>
    <row r="898" spans="1:75" s="84" customFormat="1" ht="19">
      <c r="A898" s="78"/>
      <c r="B898" s="141"/>
      <c r="C898" s="80"/>
      <c r="D898" s="78"/>
      <c r="E898" s="78"/>
      <c r="F898" s="150"/>
      <c r="G898" s="157"/>
      <c r="H898" s="150"/>
      <c r="I898" s="133"/>
      <c r="J898" s="150"/>
      <c r="K898" s="150"/>
      <c r="L898" s="165"/>
      <c r="M898" s="81"/>
      <c r="N898" s="150"/>
      <c r="O898" s="81"/>
      <c r="P898" s="165"/>
      <c r="Q898" s="81"/>
      <c r="R898" s="150"/>
      <c r="S898" s="83"/>
      <c r="T898" s="165"/>
      <c r="U898" s="81"/>
      <c r="V898" s="150"/>
      <c r="W898" s="82"/>
      <c r="X898" s="194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  <c r="BG898" s="78"/>
      <c r="BH898" s="78"/>
      <c r="BI898" s="78"/>
      <c r="BJ898" s="78"/>
      <c r="BK898" s="78"/>
      <c r="BL898" s="78"/>
      <c r="BM898" s="78"/>
      <c r="BN898" s="78"/>
      <c r="BO898" s="78"/>
      <c r="BP898" s="78"/>
      <c r="BQ898" s="78"/>
      <c r="BR898" s="78"/>
      <c r="BS898" s="78"/>
      <c r="BT898" s="78"/>
      <c r="BU898" s="78"/>
      <c r="BV898" s="78"/>
      <c r="BW898" s="78"/>
    </row>
    <row r="899" spans="1:75" s="84" customFormat="1" ht="19">
      <c r="A899" s="78"/>
      <c r="B899" s="141"/>
      <c r="C899" s="80"/>
      <c r="D899" s="78"/>
      <c r="E899" s="78"/>
      <c r="F899" s="150"/>
      <c r="G899" s="157"/>
      <c r="H899" s="150"/>
      <c r="I899" s="133"/>
      <c r="J899" s="150"/>
      <c r="K899" s="150"/>
      <c r="L899" s="165"/>
      <c r="M899" s="81"/>
      <c r="N899" s="150"/>
      <c r="O899" s="81"/>
      <c r="P899" s="165"/>
      <c r="Q899" s="81"/>
      <c r="R899" s="150"/>
      <c r="S899" s="83"/>
      <c r="T899" s="165"/>
      <c r="U899" s="81"/>
      <c r="V899" s="150"/>
      <c r="W899" s="82"/>
      <c r="X899" s="194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  <c r="BG899" s="78"/>
      <c r="BH899" s="78"/>
      <c r="BI899" s="78"/>
      <c r="BJ899" s="78"/>
      <c r="BK899" s="78"/>
      <c r="BL899" s="78"/>
      <c r="BM899" s="78"/>
      <c r="BN899" s="78"/>
      <c r="BO899" s="78"/>
      <c r="BP899" s="78"/>
      <c r="BQ899" s="78"/>
      <c r="BR899" s="78"/>
      <c r="BS899" s="78"/>
      <c r="BT899" s="78"/>
      <c r="BU899" s="78"/>
      <c r="BV899" s="78"/>
      <c r="BW899" s="78"/>
    </row>
    <row r="900" spans="1:75" s="84" customFormat="1" ht="19">
      <c r="A900" s="78"/>
      <c r="B900" s="141"/>
      <c r="C900" s="80"/>
      <c r="D900" s="78"/>
      <c r="E900" s="78"/>
      <c r="F900" s="150"/>
      <c r="G900" s="157"/>
      <c r="H900" s="150"/>
      <c r="I900" s="133"/>
      <c r="J900" s="150"/>
      <c r="K900" s="150"/>
      <c r="L900" s="165"/>
      <c r="M900" s="81"/>
      <c r="N900" s="150"/>
      <c r="O900" s="81"/>
      <c r="P900" s="165"/>
      <c r="Q900" s="81"/>
      <c r="R900" s="150"/>
      <c r="S900" s="83"/>
      <c r="T900" s="165"/>
      <c r="U900" s="81"/>
      <c r="V900" s="150"/>
      <c r="W900" s="82"/>
      <c r="X900" s="194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  <c r="BG900" s="78"/>
      <c r="BH900" s="78"/>
      <c r="BI900" s="78"/>
      <c r="BJ900" s="78"/>
      <c r="BK900" s="78"/>
      <c r="BL900" s="78"/>
      <c r="BM900" s="78"/>
      <c r="BN900" s="78"/>
      <c r="BO900" s="78"/>
      <c r="BP900" s="78"/>
      <c r="BQ900" s="78"/>
      <c r="BR900" s="78"/>
      <c r="BS900" s="78"/>
      <c r="BT900" s="78"/>
      <c r="BU900" s="78"/>
      <c r="BV900" s="78"/>
      <c r="BW900" s="78"/>
    </row>
    <row r="901" spans="1:75" s="84" customFormat="1" ht="19">
      <c r="A901" s="78"/>
      <c r="B901" s="141"/>
      <c r="C901" s="80"/>
      <c r="D901" s="78"/>
      <c r="E901" s="78"/>
      <c r="F901" s="150"/>
      <c r="G901" s="157"/>
      <c r="H901" s="150"/>
      <c r="I901" s="133"/>
      <c r="J901" s="150"/>
      <c r="K901" s="150"/>
      <c r="L901" s="165"/>
      <c r="M901" s="81"/>
      <c r="N901" s="150"/>
      <c r="O901" s="81"/>
      <c r="P901" s="165"/>
      <c r="Q901" s="81"/>
      <c r="R901" s="150"/>
      <c r="S901" s="83"/>
      <c r="T901" s="165"/>
      <c r="U901" s="81"/>
      <c r="V901" s="150"/>
      <c r="W901" s="82"/>
      <c r="X901" s="194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  <c r="BG901" s="78"/>
      <c r="BH901" s="78"/>
      <c r="BI901" s="78"/>
      <c r="BJ901" s="78"/>
      <c r="BK901" s="78"/>
      <c r="BL901" s="78"/>
      <c r="BM901" s="78"/>
      <c r="BN901" s="78"/>
      <c r="BO901" s="78"/>
      <c r="BP901" s="78"/>
      <c r="BQ901" s="78"/>
      <c r="BR901" s="78"/>
      <c r="BS901" s="78"/>
      <c r="BT901" s="78"/>
      <c r="BU901" s="78"/>
      <c r="BV901" s="78"/>
      <c r="BW901" s="78"/>
    </row>
    <row r="902" spans="1:75" s="84" customFormat="1" ht="19">
      <c r="A902" s="78"/>
      <c r="B902" s="141"/>
      <c r="C902" s="80"/>
      <c r="D902" s="78"/>
      <c r="E902" s="78"/>
      <c r="F902" s="150"/>
      <c r="G902" s="157"/>
      <c r="H902" s="150"/>
      <c r="I902" s="133"/>
      <c r="J902" s="150"/>
      <c r="K902" s="150"/>
      <c r="L902" s="165"/>
      <c r="M902" s="81"/>
      <c r="N902" s="150"/>
      <c r="O902" s="81"/>
      <c r="P902" s="165"/>
      <c r="Q902" s="81"/>
      <c r="R902" s="150"/>
      <c r="S902" s="83"/>
      <c r="T902" s="165"/>
      <c r="U902" s="81"/>
      <c r="V902" s="150"/>
      <c r="W902" s="82"/>
      <c r="X902" s="194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  <c r="BG902" s="78"/>
      <c r="BH902" s="78"/>
      <c r="BI902" s="78"/>
      <c r="BJ902" s="78"/>
      <c r="BK902" s="78"/>
      <c r="BL902" s="78"/>
      <c r="BM902" s="78"/>
      <c r="BN902" s="78"/>
      <c r="BO902" s="78"/>
      <c r="BP902" s="78"/>
      <c r="BQ902" s="78"/>
      <c r="BR902" s="78"/>
      <c r="BS902" s="78"/>
      <c r="BT902" s="78"/>
      <c r="BU902" s="78"/>
      <c r="BV902" s="78"/>
      <c r="BW902" s="78"/>
    </row>
    <row r="903" spans="1:75" s="84" customFormat="1" ht="19">
      <c r="A903" s="78"/>
      <c r="B903" s="141"/>
      <c r="C903" s="80"/>
      <c r="D903" s="78"/>
      <c r="E903" s="78"/>
      <c r="F903" s="150"/>
      <c r="G903" s="157"/>
      <c r="H903" s="150"/>
      <c r="I903" s="133"/>
      <c r="J903" s="150"/>
      <c r="K903" s="150"/>
      <c r="L903" s="165"/>
      <c r="M903" s="81"/>
      <c r="N903" s="150"/>
      <c r="O903" s="81"/>
      <c r="P903" s="165"/>
      <c r="Q903" s="81"/>
      <c r="R903" s="150"/>
      <c r="S903" s="83"/>
      <c r="T903" s="165"/>
      <c r="U903" s="81"/>
      <c r="V903" s="150"/>
      <c r="W903" s="82"/>
      <c r="X903" s="194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  <c r="BM903" s="78"/>
      <c r="BN903" s="78"/>
      <c r="BO903" s="78"/>
      <c r="BP903" s="78"/>
      <c r="BQ903" s="78"/>
      <c r="BR903" s="78"/>
      <c r="BS903" s="78"/>
      <c r="BT903" s="78"/>
      <c r="BU903" s="78"/>
      <c r="BV903" s="78"/>
      <c r="BW903" s="78"/>
    </row>
    <row r="904" spans="1:75" s="84" customFormat="1" ht="19">
      <c r="A904" s="78"/>
      <c r="B904" s="141"/>
      <c r="C904" s="80"/>
      <c r="D904" s="78"/>
      <c r="E904" s="78"/>
      <c r="F904" s="150"/>
      <c r="G904" s="157"/>
      <c r="H904" s="150"/>
      <c r="I904" s="133"/>
      <c r="J904" s="150"/>
      <c r="K904" s="150"/>
      <c r="L904" s="165"/>
      <c r="M904" s="81"/>
      <c r="N904" s="150"/>
      <c r="O904" s="81"/>
      <c r="P904" s="165"/>
      <c r="Q904" s="81"/>
      <c r="R904" s="150"/>
      <c r="S904" s="83"/>
      <c r="T904" s="165"/>
      <c r="U904" s="81"/>
      <c r="V904" s="150"/>
      <c r="W904" s="82"/>
      <c r="X904" s="194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  <c r="BG904" s="78"/>
      <c r="BH904" s="78"/>
      <c r="BI904" s="78"/>
      <c r="BJ904" s="78"/>
      <c r="BK904" s="78"/>
      <c r="BL904" s="78"/>
      <c r="BM904" s="78"/>
      <c r="BN904" s="78"/>
      <c r="BO904" s="78"/>
      <c r="BP904" s="78"/>
      <c r="BQ904" s="78"/>
      <c r="BR904" s="78"/>
      <c r="BS904" s="78"/>
      <c r="BT904" s="78"/>
      <c r="BU904" s="78"/>
      <c r="BV904" s="78"/>
      <c r="BW904" s="78"/>
    </row>
    <row r="905" spans="1:75" s="84" customFormat="1" ht="19">
      <c r="A905" s="78"/>
      <c r="B905" s="141"/>
      <c r="C905" s="80"/>
      <c r="D905" s="78"/>
      <c r="E905" s="78"/>
      <c r="F905" s="150"/>
      <c r="G905" s="157"/>
      <c r="H905" s="150"/>
      <c r="I905" s="133"/>
      <c r="J905" s="150"/>
      <c r="K905" s="150"/>
      <c r="L905" s="165"/>
      <c r="M905" s="81"/>
      <c r="N905" s="150"/>
      <c r="O905" s="81"/>
      <c r="P905" s="165"/>
      <c r="Q905" s="81"/>
      <c r="R905" s="150"/>
      <c r="S905" s="83"/>
      <c r="T905" s="165"/>
      <c r="U905" s="81"/>
      <c r="V905" s="150"/>
      <c r="W905" s="82"/>
      <c r="X905" s="194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78"/>
      <c r="BT905" s="78"/>
      <c r="BU905" s="78"/>
      <c r="BV905" s="78"/>
      <c r="BW905" s="78"/>
    </row>
    <row r="906" spans="1:75" s="84" customFormat="1" ht="19">
      <c r="A906" s="78"/>
      <c r="B906" s="141"/>
      <c r="C906" s="80"/>
      <c r="D906" s="78"/>
      <c r="E906" s="78"/>
      <c r="F906" s="150"/>
      <c r="G906" s="157"/>
      <c r="H906" s="150"/>
      <c r="I906" s="133"/>
      <c r="J906" s="150"/>
      <c r="K906" s="150"/>
      <c r="L906" s="165"/>
      <c r="M906" s="81"/>
      <c r="N906" s="150"/>
      <c r="O906" s="81"/>
      <c r="P906" s="165"/>
      <c r="Q906" s="81"/>
      <c r="R906" s="150"/>
      <c r="S906" s="83"/>
      <c r="T906" s="165"/>
      <c r="U906" s="81"/>
      <c r="V906" s="150"/>
      <c r="W906" s="82"/>
      <c r="X906" s="194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  <c r="BG906" s="78"/>
      <c r="BH906" s="78"/>
      <c r="BI906" s="78"/>
      <c r="BJ906" s="78"/>
      <c r="BK906" s="78"/>
      <c r="BL906" s="78"/>
      <c r="BM906" s="78"/>
      <c r="BN906" s="78"/>
      <c r="BO906" s="78"/>
      <c r="BP906" s="78"/>
      <c r="BQ906" s="78"/>
      <c r="BR906" s="78"/>
      <c r="BS906" s="78"/>
      <c r="BT906" s="78"/>
      <c r="BU906" s="78"/>
      <c r="BV906" s="78"/>
      <c r="BW906" s="78"/>
    </row>
    <row r="907" spans="1:75" s="84" customFormat="1" ht="19">
      <c r="A907" s="78"/>
      <c r="B907" s="141"/>
      <c r="C907" s="80"/>
      <c r="D907" s="78"/>
      <c r="E907" s="78"/>
      <c r="F907" s="150"/>
      <c r="G907" s="157"/>
      <c r="H907" s="150"/>
      <c r="I907" s="133"/>
      <c r="J907" s="150"/>
      <c r="K907" s="150"/>
      <c r="L907" s="165"/>
      <c r="M907" s="81"/>
      <c r="N907" s="150"/>
      <c r="O907" s="81"/>
      <c r="P907" s="165"/>
      <c r="Q907" s="81"/>
      <c r="R907" s="150"/>
      <c r="S907" s="83"/>
      <c r="T907" s="165"/>
      <c r="U907" s="81"/>
      <c r="V907" s="150"/>
      <c r="W907" s="82"/>
      <c r="X907" s="194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  <c r="BM907" s="78"/>
      <c r="BN907" s="78"/>
      <c r="BO907" s="78"/>
      <c r="BP907" s="78"/>
      <c r="BQ907" s="78"/>
      <c r="BR907" s="78"/>
      <c r="BS907" s="78"/>
      <c r="BT907" s="78"/>
      <c r="BU907" s="78"/>
      <c r="BV907" s="78"/>
      <c r="BW907" s="78"/>
    </row>
    <row r="908" spans="1:75" s="84" customFormat="1" ht="19">
      <c r="A908" s="78"/>
      <c r="B908" s="141"/>
      <c r="C908" s="80"/>
      <c r="D908" s="78"/>
      <c r="E908" s="78"/>
      <c r="F908" s="150"/>
      <c r="G908" s="157"/>
      <c r="H908" s="150"/>
      <c r="I908" s="133"/>
      <c r="J908" s="150"/>
      <c r="K908" s="150"/>
      <c r="L908" s="165"/>
      <c r="M908" s="81"/>
      <c r="N908" s="150"/>
      <c r="O908" s="81"/>
      <c r="P908" s="165"/>
      <c r="Q908" s="81"/>
      <c r="R908" s="150"/>
      <c r="S908" s="83"/>
      <c r="T908" s="165"/>
      <c r="U908" s="81"/>
      <c r="V908" s="150"/>
      <c r="W908" s="82"/>
      <c r="X908" s="194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  <c r="BG908" s="78"/>
      <c r="BH908" s="78"/>
      <c r="BI908" s="78"/>
      <c r="BJ908" s="78"/>
      <c r="BK908" s="78"/>
      <c r="BL908" s="78"/>
      <c r="BM908" s="78"/>
      <c r="BN908" s="78"/>
      <c r="BO908" s="78"/>
      <c r="BP908" s="78"/>
      <c r="BQ908" s="78"/>
      <c r="BR908" s="78"/>
      <c r="BS908" s="78"/>
      <c r="BT908" s="78"/>
      <c r="BU908" s="78"/>
      <c r="BV908" s="78"/>
      <c r="BW908" s="78"/>
    </row>
    <row r="909" spans="1:75" s="84" customFormat="1" ht="19">
      <c r="A909" s="78"/>
      <c r="B909" s="141"/>
      <c r="C909" s="80"/>
      <c r="D909" s="78"/>
      <c r="E909" s="78"/>
      <c r="F909" s="150"/>
      <c r="G909" s="157"/>
      <c r="H909" s="150"/>
      <c r="I909" s="133"/>
      <c r="J909" s="150"/>
      <c r="K909" s="150"/>
      <c r="L909" s="165"/>
      <c r="M909" s="81"/>
      <c r="N909" s="150"/>
      <c r="O909" s="81"/>
      <c r="P909" s="165"/>
      <c r="Q909" s="81"/>
      <c r="R909" s="150"/>
      <c r="S909" s="83"/>
      <c r="T909" s="165"/>
      <c r="U909" s="81"/>
      <c r="V909" s="150"/>
      <c r="W909" s="82"/>
      <c r="X909" s="194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  <c r="BG909" s="78"/>
      <c r="BH909" s="78"/>
      <c r="BI909" s="78"/>
      <c r="BJ909" s="78"/>
      <c r="BK909" s="78"/>
      <c r="BL909" s="78"/>
      <c r="BM909" s="78"/>
      <c r="BN909" s="78"/>
      <c r="BO909" s="78"/>
      <c r="BP909" s="78"/>
      <c r="BQ909" s="78"/>
      <c r="BR909" s="78"/>
      <c r="BS909" s="78"/>
      <c r="BT909" s="78"/>
      <c r="BU909" s="78"/>
      <c r="BV909" s="78"/>
      <c r="BW909" s="78"/>
    </row>
    <row r="910" spans="1:75" s="84" customFormat="1" ht="19">
      <c r="A910" s="78"/>
      <c r="B910" s="141"/>
      <c r="C910" s="80"/>
      <c r="D910" s="78"/>
      <c r="E910" s="78"/>
      <c r="F910" s="150"/>
      <c r="G910" s="157"/>
      <c r="H910" s="150"/>
      <c r="I910" s="133"/>
      <c r="J910" s="150"/>
      <c r="K910" s="150"/>
      <c r="L910" s="165"/>
      <c r="M910" s="81"/>
      <c r="N910" s="150"/>
      <c r="O910" s="81"/>
      <c r="P910" s="165"/>
      <c r="Q910" s="81"/>
      <c r="R910" s="150"/>
      <c r="S910" s="83"/>
      <c r="T910" s="165"/>
      <c r="U910" s="81"/>
      <c r="V910" s="150"/>
      <c r="W910" s="82"/>
      <c r="X910" s="194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  <c r="BG910" s="78"/>
      <c r="BH910" s="78"/>
      <c r="BI910" s="78"/>
      <c r="BJ910" s="78"/>
      <c r="BK910" s="78"/>
      <c r="BL910" s="78"/>
      <c r="BM910" s="78"/>
      <c r="BN910" s="78"/>
      <c r="BO910" s="78"/>
      <c r="BP910" s="78"/>
      <c r="BQ910" s="78"/>
      <c r="BR910" s="78"/>
      <c r="BS910" s="78"/>
      <c r="BT910" s="78"/>
      <c r="BU910" s="78"/>
      <c r="BV910" s="78"/>
      <c r="BW910" s="78"/>
    </row>
    <row r="911" spans="1:75" s="84" customFormat="1" ht="19">
      <c r="A911" s="78"/>
      <c r="B911" s="141"/>
      <c r="C911" s="80"/>
      <c r="D911" s="78"/>
      <c r="E911" s="78"/>
      <c r="F911" s="150"/>
      <c r="G911" s="157"/>
      <c r="H911" s="150"/>
      <c r="I911" s="133"/>
      <c r="J911" s="150"/>
      <c r="K911" s="150"/>
      <c r="L911" s="165"/>
      <c r="M911" s="81"/>
      <c r="N911" s="150"/>
      <c r="O911" s="81"/>
      <c r="P911" s="165"/>
      <c r="Q911" s="81"/>
      <c r="R911" s="150"/>
      <c r="S911" s="83"/>
      <c r="T911" s="165"/>
      <c r="U911" s="81"/>
      <c r="V911" s="150"/>
      <c r="W911" s="82"/>
      <c r="X911" s="194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  <c r="BM911" s="78"/>
      <c r="BN911" s="78"/>
      <c r="BO911" s="78"/>
      <c r="BP911" s="78"/>
      <c r="BQ911" s="78"/>
      <c r="BR911" s="78"/>
      <c r="BS911" s="78"/>
      <c r="BT911" s="78"/>
      <c r="BU911" s="78"/>
      <c r="BV911" s="78"/>
      <c r="BW911" s="78"/>
    </row>
    <row r="912" spans="1:75" s="84" customFormat="1" ht="19">
      <c r="A912" s="78"/>
      <c r="B912" s="141"/>
      <c r="C912" s="80"/>
      <c r="D912" s="78"/>
      <c r="E912" s="78"/>
      <c r="F912" s="150"/>
      <c r="G912" s="157"/>
      <c r="H912" s="150"/>
      <c r="I912" s="133"/>
      <c r="J912" s="150"/>
      <c r="K912" s="150"/>
      <c r="L912" s="165"/>
      <c r="M912" s="81"/>
      <c r="N912" s="150"/>
      <c r="O912" s="81"/>
      <c r="P912" s="165"/>
      <c r="Q912" s="81"/>
      <c r="R912" s="150"/>
      <c r="S912" s="83"/>
      <c r="T912" s="165"/>
      <c r="U912" s="81"/>
      <c r="V912" s="150"/>
      <c r="W912" s="82"/>
      <c r="X912" s="194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78"/>
      <c r="BT912" s="78"/>
      <c r="BU912" s="78"/>
      <c r="BV912" s="78"/>
      <c r="BW912" s="78"/>
    </row>
    <row r="913" spans="1:75" s="84" customFormat="1" ht="19">
      <c r="A913" s="78"/>
      <c r="B913" s="141"/>
      <c r="C913" s="80"/>
      <c r="D913" s="78"/>
      <c r="E913" s="78"/>
      <c r="F913" s="150"/>
      <c r="G913" s="157"/>
      <c r="H913" s="150"/>
      <c r="I913" s="133"/>
      <c r="J913" s="150"/>
      <c r="K913" s="150"/>
      <c r="L913" s="165"/>
      <c r="M913" s="81"/>
      <c r="N913" s="150"/>
      <c r="O913" s="81"/>
      <c r="P913" s="165"/>
      <c r="Q913" s="81"/>
      <c r="R913" s="150"/>
      <c r="S913" s="83"/>
      <c r="T913" s="165"/>
      <c r="U913" s="81"/>
      <c r="V913" s="150"/>
      <c r="W913" s="82"/>
      <c r="X913" s="194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  <c r="BG913" s="78"/>
      <c r="BH913" s="78"/>
      <c r="BI913" s="78"/>
      <c r="BJ913" s="78"/>
      <c r="BK913" s="78"/>
      <c r="BL913" s="78"/>
      <c r="BM913" s="78"/>
      <c r="BN913" s="78"/>
      <c r="BO913" s="78"/>
      <c r="BP913" s="78"/>
      <c r="BQ913" s="78"/>
      <c r="BR913" s="78"/>
      <c r="BS913" s="78"/>
      <c r="BT913" s="78"/>
      <c r="BU913" s="78"/>
      <c r="BV913" s="78"/>
      <c r="BW913" s="78"/>
    </row>
    <row r="914" spans="1:75" s="84" customFormat="1" ht="19">
      <c r="A914" s="78"/>
      <c r="B914" s="141"/>
      <c r="C914" s="80"/>
      <c r="D914" s="78"/>
      <c r="E914" s="78"/>
      <c r="F914" s="150"/>
      <c r="G914" s="157"/>
      <c r="H914" s="150"/>
      <c r="I914" s="133"/>
      <c r="J914" s="150"/>
      <c r="K914" s="150"/>
      <c r="L914" s="165"/>
      <c r="M914" s="81"/>
      <c r="N914" s="150"/>
      <c r="O914" s="81"/>
      <c r="P914" s="165"/>
      <c r="Q914" s="81"/>
      <c r="R914" s="150"/>
      <c r="S914" s="83"/>
      <c r="T914" s="165"/>
      <c r="U914" s="81"/>
      <c r="V914" s="150"/>
      <c r="W914" s="82"/>
      <c r="X914" s="194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  <c r="BG914" s="78"/>
      <c r="BH914" s="78"/>
      <c r="BI914" s="78"/>
      <c r="BJ914" s="78"/>
      <c r="BK914" s="78"/>
      <c r="BL914" s="78"/>
      <c r="BM914" s="78"/>
      <c r="BN914" s="78"/>
      <c r="BO914" s="78"/>
      <c r="BP914" s="78"/>
      <c r="BQ914" s="78"/>
      <c r="BR914" s="78"/>
      <c r="BS914" s="78"/>
      <c r="BT914" s="78"/>
      <c r="BU914" s="78"/>
      <c r="BV914" s="78"/>
      <c r="BW914" s="78"/>
    </row>
    <row r="915" spans="1:75" s="84" customFormat="1" ht="19">
      <c r="A915" s="78"/>
      <c r="B915" s="141"/>
      <c r="C915" s="80"/>
      <c r="D915" s="78"/>
      <c r="E915" s="78"/>
      <c r="F915" s="150"/>
      <c r="G915" s="157"/>
      <c r="H915" s="150"/>
      <c r="I915" s="133"/>
      <c r="J915" s="150"/>
      <c r="K915" s="150"/>
      <c r="L915" s="165"/>
      <c r="M915" s="81"/>
      <c r="N915" s="150"/>
      <c r="O915" s="81"/>
      <c r="P915" s="165"/>
      <c r="Q915" s="81"/>
      <c r="R915" s="150"/>
      <c r="S915" s="83"/>
      <c r="T915" s="165"/>
      <c r="U915" s="81"/>
      <c r="V915" s="150"/>
      <c r="W915" s="82"/>
      <c r="X915" s="194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  <c r="BG915" s="78"/>
      <c r="BH915" s="78"/>
      <c r="BI915" s="78"/>
      <c r="BJ915" s="78"/>
      <c r="BK915" s="78"/>
      <c r="BL915" s="78"/>
      <c r="BM915" s="78"/>
      <c r="BN915" s="78"/>
      <c r="BO915" s="78"/>
      <c r="BP915" s="78"/>
      <c r="BQ915" s="78"/>
      <c r="BR915" s="78"/>
      <c r="BS915" s="78"/>
      <c r="BT915" s="78"/>
      <c r="BU915" s="78"/>
      <c r="BV915" s="78"/>
      <c r="BW915" s="78"/>
    </row>
    <row r="916" spans="1:75" s="84" customFormat="1" ht="19">
      <c r="A916" s="78"/>
      <c r="B916" s="141"/>
      <c r="C916" s="80"/>
      <c r="D916" s="78"/>
      <c r="E916" s="78"/>
      <c r="F916" s="150"/>
      <c r="G916" s="157"/>
      <c r="H916" s="150"/>
      <c r="I916" s="133"/>
      <c r="J916" s="150"/>
      <c r="K916" s="150"/>
      <c r="L916" s="165"/>
      <c r="M916" s="81"/>
      <c r="N916" s="150"/>
      <c r="O916" s="81"/>
      <c r="P916" s="165"/>
      <c r="Q916" s="81"/>
      <c r="R916" s="150"/>
      <c r="S916" s="83"/>
      <c r="T916" s="165"/>
      <c r="U916" s="81"/>
      <c r="V916" s="150"/>
      <c r="W916" s="82"/>
      <c r="X916" s="194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  <c r="BG916" s="78"/>
      <c r="BH916" s="78"/>
      <c r="BI916" s="78"/>
      <c r="BJ916" s="78"/>
      <c r="BK916" s="78"/>
      <c r="BL916" s="78"/>
      <c r="BM916" s="78"/>
      <c r="BN916" s="78"/>
      <c r="BO916" s="78"/>
      <c r="BP916" s="78"/>
      <c r="BQ916" s="78"/>
      <c r="BR916" s="78"/>
      <c r="BS916" s="78"/>
      <c r="BT916" s="78"/>
      <c r="BU916" s="78"/>
      <c r="BV916" s="78"/>
      <c r="BW916" s="78"/>
    </row>
    <row r="917" spans="1:75" s="84" customFormat="1" ht="19">
      <c r="A917" s="78"/>
      <c r="B917" s="141"/>
      <c r="C917" s="80"/>
      <c r="D917" s="78"/>
      <c r="E917" s="78"/>
      <c r="F917" s="150"/>
      <c r="G917" s="157"/>
      <c r="H917" s="150"/>
      <c r="I917" s="133"/>
      <c r="J917" s="150"/>
      <c r="K917" s="150"/>
      <c r="L917" s="165"/>
      <c r="M917" s="81"/>
      <c r="N917" s="150"/>
      <c r="O917" s="81"/>
      <c r="P917" s="165"/>
      <c r="Q917" s="81"/>
      <c r="R917" s="150"/>
      <c r="S917" s="83"/>
      <c r="T917" s="165"/>
      <c r="U917" s="81"/>
      <c r="V917" s="150"/>
      <c r="W917" s="82"/>
      <c r="X917" s="194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  <c r="BG917" s="78"/>
      <c r="BH917" s="78"/>
      <c r="BI917" s="78"/>
      <c r="BJ917" s="78"/>
      <c r="BK917" s="78"/>
      <c r="BL917" s="78"/>
      <c r="BM917" s="78"/>
      <c r="BN917" s="78"/>
      <c r="BO917" s="78"/>
      <c r="BP917" s="78"/>
      <c r="BQ917" s="78"/>
      <c r="BR917" s="78"/>
      <c r="BS917" s="78"/>
      <c r="BT917" s="78"/>
      <c r="BU917" s="78"/>
      <c r="BV917" s="78"/>
      <c r="BW917" s="78"/>
    </row>
    <row r="918" spans="1:75" s="84" customFormat="1" ht="19">
      <c r="A918" s="78"/>
      <c r="B918" s="141"/>
      <c r="C918" s="80"/>
      <c r="D918" s="78"/>
      <c r="E918" s="78"/>
      <c r="F918" s="150"/>
      <c r="G918" s="157"/>
      <c r="H918" s="150"/>
      <c r="I918" s="133"/>
      <c r="J918" s="150"/>
      <c r="K918" s="150"/>
      <c r="L918" s="165"/>
      <c r="M918" s="81"/>
      <c r="N918" s="150"/>
      <c r="O918" s="81"/>
      <c r="P918" s="165"/>
      <c r="Q918" s="81"/>
      <c r="R918" s="150"/>
      <c r="S918" s="83"/>
      <c r="T918" s="165"/>
      <c r="U918" s="81"/>
      <c r="V918" s="150"/>
      <c r="W918" s="82"/>
      <c r="X918" s="194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  <c r="BG918" s="78"/>
      <c r="BH918" s="78"/>
      <c r="BI918" s="78"/>
      <c r="BJ918" s="78"/>
      <c r="BK918" s="78"/>
      <c r="BL918" s="78"/>
      <c r="BM918" s="78"/>
      <c r="BN918" s="78"/>
      <c r="BO918" s="78"/>
      <c r="BP918" s="78"/>
      <c r="BQ918" s="78"/>
      <c r="BR918" s="78"/>
      <c r="BS918" s="78"/>
      <c r="BT918" s="78"/>
      <c r="BU918" s="78"/>
      <c r="BV918" s="78"/>
      <c r="BW918" s="78"/>
    </row>
    <row r="919" spans="1:75" s="84" customFormat="1" ht="19">
      <c r="A919" s="78"/>
      <c r="B919" s="141"/>
      <c r="C919" s="80"/>
      <c r="D919" s="78"/>
      <c r="E919" s="78"/>
      <c r="F919" s="150"/>
      <c r="G919" s="157"/>
      <c r="H919" s="150"/>
      <c r="I919" s="133"/>
      <c r="J919" s="150"/>
      <c r="K919" s="150"/>
      <c r="L919" s="165"/>
      <c r="M919" s="81"/>
      <c r="N919" s="150"/>
      <c r="O919" s="81"/>
      <c r="P919" s="165"/>
      <c r="Q919" s="81"/>
      <c r="R919" s="150"/>
      <c r="S919" s="83"/>
      <c r="T919" s="165"/>
      <c r="U919" s="81"/>
      <c r="V919" s="150"/>
      <c r="W919" s="82"/>
      <c r="X919" s="194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  <c r="BG919" s="78"/>
      <c r="BH919" s="78"/>
      <c r="BI919" s="78"/>
      <c r="BJ919" s="78"/>
      <c r="BK919" s="78"/>
      <c r="BL919" s="78"/>
      <c r="BM919" s="78"/>
      <c r="BN919" s="78"/>
      <c r="BO919" s="78"/>
      <c r="BP919" s="78"/>
      <c r="BQ919" s="78"/>
      <c r="BR919" s="78"/>
      <c r="BS919" s="78"/>
      <c r="BT919" s="78"/>
      <c r="BU919" s="78"/>
      <c r="BV919" s="78"/>
      <c r="BW919" s="78"/>
    </row>
    <row r="920" spans="1:75" s="84" customFormat="1" ht="19">
      <c r="A920" s="78"/>
      <c r="B920" s="141"/>
      <c r="C920" s="80"/>
      <c r="D920" s="78"/>
      <c r="E920" s="78"/>
      <c r="F920" s="150"/>
      <c r="G920" s="157"/>
      <c r="H920" s="150"/>
      <c r="I920" s="133"/>
      <c r="J920" s="150"/>
      <c r="K920" s="150"/>
      <c r="L920" s="165"/>
      <c r="M920" s="81"/>
      <c r="N920" s="150"/>
      <c r="O920" s="81"/>
      <c r="P920" s="165"/>
      <c r="Q920" s="81"/>
      <c r="R920" s="150"/>
      <c r="S920" s="83"/>
      <c r="T920" s="165"/>
      <c r="U920" s="81"/>
      <c r="V920" s="150"/>
      <c r="W920" s="82"/>
      <c r="X920" s="194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  <c r="BM920" s="78"/>
      <c r="BN920" s="78"/>
      <c r="BO920" s="78"/>
      <c r="BP920" s="78"/>
      <c r="BQ920" s="78"/>
      <c r="BR920" s="78"/>
      <c r="BS920" s="78"/>
      <c r="BT920" s="78"/>
      <c r="BU920" s="78"/>
      <c r="BV920" s="78"/>
      <c r="BW920" s="78"/>
    </row>
    <row r="921" spans="1:75" s="84" customFormat="1" ht="19">
      <c r="A921" s="78"/>
      <c r="B921" s="141"/>
      <c r="C921" s="80"/>
      <c r="D921" s="78"/>
      <c r="E921" s="78"/>
      <c r="F921" s="150"/>
      <c r="G921" s="157"/>
      <c r="H921" s="150"/>
      <c r="I921" s="133"/>
      <c r="J921" s="150"/>
      <c r="K921" s="150"/>
      <c r="L921" s="165"/>
      <c r="M921" s="81"/>
      <c r="N921" s="150"/>
      <c r="O921" s="81"/>
      <c r="P921" s="165"/>
      <c r="Q921" s="81"/>
      <c r="R921" s="150"/>
      <c r="S921" s="83"/>
      <c r="T921" s="165"/>
      <c r="U921" s="81"/>
      <c r="V921" s="150"/>
      <c r="W921" s="82"/>
      <c r="X921" s="194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  <c r="BT921" s="78"/>
      <c r="BU921" s="78"/>
      <c r="BV921" s="78"/>
      <c r="BW921" s="78"/>
    </row>
    <row r="922" spans="1:75" s="84" customFormat="1" ht="19">
      <c r="A922" s="78"/>
      <c r="B922" s="141"/>
      <c r="C922" s="80"/>
      <c r="D922" s="78"/>
      <c r="E922" s="78"/>
      <c r="F922" s="150"/>
      <c r="G922" s="157"/>
      <c r="H922" s="150"/>
      <c r="I922" s="133"/>
      <c r="J922" s="150"/>
      <c r="K922" s="150"/>
      <c r="L922" s="165"/>
      <c r="M922" s="81"/>
      <c r="N922" s="150"/>
      <c r="O922" s="81"/>
      <c r="P922" s="165"/>
      <c r="Q922" s="81"/>
      <c r="R922" s="150"/>
      <c r="S922" s="83"/>
      <c r="T922" s="165"/>
      <c r="U922" s="81"/>
      <c r="V922" s="150"/>
      <c r="W922" s="82"/>
      <c r="X922" s="194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  <c r="BG922" s="78"/>
      <c r="BH922" s="78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  <c r="BT922" s="78"/>
      <c r="BU922" s="78"/>
      <c r="BV922" s="78"/>
      <c r="BW922" s="78"/>
    </row>
    <row r="923" spans="1:75" s="84" customFormat="1" ht="19">
      <c r="A923" s="78"/>
      <c r="B923" s="141"/>
      <c r="C923" s="80"/>
      <c r="D923" s="78"/>
      <c r="E923" s="78"/>
      <c r="F923" s="150"/>
      <c r="G923" s="157"/>
      <c r="H923" s="150"/>
      <c r="I923" s="133"/>
      <c r="J923" s="150"/>
      <c r="K923" s="150"/>
      <c r="L923" s="165"/>
      <c r="M923" s="81"/>
      <c r="N923" s="150"/>
      <c r="O923" s="81"/>
      <c r="P923" s="165"/>
      <c r="Q923" s="81"/>
      <c r="R923" s="150"/>
      <c r="S923" s="83"/>
      <c r="T923" s="165"/>
      <c r="U923" s="81"/>
      <c r="V923" s="150"/>
      <c r="W923" s="82"/>
      <c r="X923" s="194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  <c r="BG923" s="78"/>
      <c r="BH923" s="78"/>
      <c r="BI923" s="78"/>
      <c r="BJ923" s="78"/>
      <c r="BK923" s="78"/>
      <c r="BL923" s="78"/>
      <c r="BM923" s="78"/>
      <c r="BN923" s="78"/>
      <c r="BO923" s="78"/>
      <c r="BP923" s="78"/>
      <c r="BQ923" s="78"/>
      <c r="BR923" s="78"/>
      <c r="BS923" s="78"/>
      <c r="BT923" s="78"/>
      <c r="BU923" s="78"/>
      <c r="BV923" s="78"/>
      <c r="BW923" s="78"/>
    </row>
    <row r="924" spans="1:75" s="84" customFormat="1" ht="19">
      <c r="A924" s="78"/>
      <c r="B924" s="141"/>
      <c r="C924" s="80"/>
      <c r="D924" s="78"/>
      <c r="E924" s="78"/>
      <c r="F924" s="150"/>
      <c r="G924" s="157"/>
      <c r="H924" s="150"/>
      <c r="I924" s="133"/>
      <c r="J924" s="150"/>
      <c r="K924" s="150"/>
      <c r="L924" s="165"/>
      <c r="M924" s="81"/>
      <c r="N924" s="150"/>
      <c r="O924" s="81"/>
      <c r="P924" s="165"/>
      <c r="Q924" s="81"/>
      <c r="R924" s="150"/>
      <c r="S924" s="83"/>
      <c r="T924" s="165"/>
      <c r="U924" s="81"/>
      <c r="V924" s="150"/>
      <c r="W924" s="82"/>
      <c r="X924" s="194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  <c r="BG924" s="78"/>
      <c r="BH924" s="78"/>
      <c r="BI924" s="78"/>
      <c r="BJ924" s="78"/>
      <c r="BK924" s="78"/>
      <c r="BL924" s="78"/>
      <c r="BM924" s="78"/>
      <c r="BN924" s="78"/>
      <c r="BO924" s="78"/>
      <c r="BP924" s="78"/>
      <c r="BQ924" s="78"/>
      <c r="BR924" s="78"/>
      <c r="BS924" s="78"/>
      <c r="BT924" s="78"/>
      <c r="BU924" s="78"/>
      <c r="BV924" s="78"/>
      <c r="BW924" s="78"/>
    </row>
    <row r="925" spans="1:75" s="84" customFormat="1" ht="19">
      <c r="A925" s="78"/>
      <c r="B925" s="141"/>
      <c r="C925" s="80"/>
      <c r="D925" s="78"/>
      <c r="E925" s="78"/>
      <c r="F925" s="150"/>
      <c r="G925" s="157"/>
      <c r="H925" s="150"/>
      <c r="I925" s="133"/>
      <c r="J925" s="150"/>
      <c r="K925" s="150"/>
      <c r="L925" s="165"/>
      <c r="M925" s="81"/>
      <c r="N925" s="150"/>
      <c r="O925" s="81"/>
      <c r="P925" s="165"/>
      <c r="Q925" s="81"/>
      <c r="R925" s="150"/>
      <c r="S925" s="83"/>
      <c r="T925" s="165"/>
      <c r="U925" s="81"/>
      <c r="V925" s="150"/>
      <c r="W925" s="82"/>
      <c r="X925" s="194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  <c r="BG925" s="78"/>
      <c r="BH925" s="78"/>
      <c r="BI925" s="78"/>
      <c r="BJ925" s="78"/>
      <c r="BK925" s="78"/>
      <c r="BL925" s="78"/>
      <c r="BM925" s="78"/>
      <c r="BN925" s="78"/>
      <c r="BO925" s="78"/>
      <c r="BP925" s="78"/>
      <c r="BQ925" s="78"/>
      <c r="BR925" s="78"/>
      <c r="BS925" s="78"/>
      <c r="BT925" s="78"/>
      <c r="BU925" s="78"/>
      <c r="BV925" s="78"/>
      <c r="BW925" s="78"/>
    </row>
    <row r="926" spans="1:75" s="84" customFormat="1" ht="19">
      <c r="A926" s="78"/>
      <c r="B926" s="141"/>
      <c r="C926" s="80"/>
      <c r="D926" s="78"/>
      <c r="E926" s="78"/>
      <c r="F926" s="150"/>
      <c r="G926" s="157"/>
      <c r="H926" s="150"/>
      <c r="I926" s="133"/>
      <c r="J926" s="150"/>
      <c r="K926" s="150"/>
      <c r="L926" s="165"/>
      <c r="M926" s="81"/>
      <c r="N926" s="150"/>
      <c r="O926" s="81"/>
      <c r="P926" s="165"/>
      <c r="Q926" s="81"/>
      <c r="R926" s="150"/>
      <c r="S926" s="83"/>
      <c r="T926" s="165"/>
      <c r="U926" s="81"/>
      <c r="V926" s="150"/>
      <c r="W926" s="82"/>
      <c r="X926" s="194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  <c r="AX926" s="78"/>
      <c r="AY926" s="78"/>
      <c r="AZ926" s="78"/>
      <c r="BA926" s="78"/>
      <c r="BB926" s="78"/>
      <c r="BC926" s="78"/>
      <c r="BD926" s="78"/>
      <c r="BE926" s="78"/>
      <c r="BF926" s="78"/>
      <c r="BG926" s="78"/>
      <c r="BH926" s="78"/>
      <c r="BI926" s="78"/>
      <c r="BJ926" s="78"/>
      <c r="BK926" s="78"/>
      <c r="BL926" s="78"/>
      <c r="BM926" s="78"/>
      <c r="BN926" s="78"/>
      <c r="BO926" s="78"/>
      <c r="BP926" s="78"/>
      <c r="BQ926" s="78"/>
      <c r="BR926" s="78"/>
      <c r="BS926" s="78"/>
      <c r="BT926" s="78"/>
      <c r="BU926" s="78"/>
      <c r="BV926" s="78"/>
      <c r="BW926" s="78"/>
    </row>
    <row r="927" spans="1:75" s="84" customFormat="1" ht="19">
      <c r="A927" s="78"/>
      <c r="B927" s="141"/>
      <c r="C927" s="80"/>
      <c r="D927" s="78"/>
      <c r="E927" s="78"/>
      <c r="F927" s="150"/>
      <c r="G927" s="157"/>
      <c r="H927" s="150"/>
      <c r="I927" s="133"/>
      <c r="J927" s="150"/>
      <c r="K927" s="150"/>
      <c r="L927" s="165"/>
      <c r="M927" s="81"/>
      <c r="N927" s="150"/>
      <c r="O927" s="81"/>
      <c r="P927" s="165"/>
      <c r="Q927" s="81"/>
      <c r="R927" s="150"/>
      <c r="S927" s="83"/>
      <c r="T927" s="165"/>
      <c r="U927" s="81"/>
      <c r="V927" s="150"/>
      <c r="W927" s="82"/>
      <c r="X927" s="194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  <c r="AX927" s="78"/>
      <c r="AY927" s="78"/>
      <c r="AZ927" s="78"/>
      <c r="BA927" s="78"/>
      <c r="BB927" s="78"/>
      <c r="BC927" s="78"/>
      <c r="BD927" s="78"/>
      <c r="BE927" s="78"/>
      <c r="BF927" s="78"/>
      <c r="BG927" s="78"/>
      <c r="BH927" s="78"/>
      <c r="BI927" s="78"/>
      <c r="BJ927" s="78"/>
      <c r="BK927" s="78"/>
      <c r="BL927" s="78"/>
      <c r="BM927" s="78"/>
      <c r="BN927" s="78"/>
      <c r="BO927" s="78"/>
      <c r="BP927" s="78"/>
      <c r="BQ927" s="78"/>
      <c r="BR927" s="78"/>
      <c r="BS927" s="78"/>
      <c r="BT927" s="78"/>
      <c r="BU927" s="78"/>
      <c r="BV927" s="78"/>
      <c r="BW927" s="78"/>
    </row>
    <row r="928" spans="1:75" s="84" customFormat="1" ht="19">
      <c r="A928" s="78"/>
      <c r="B928" s="141"/>
      <c r="C928" s="80"/>
      <c r="D928" s="78"/>
      <c r="E928" s="78"/>
      <c r="F928" s="150"/>
      <c r="G928" s="157"/>
      <c r="H928" s="150"/>
      <c r="I928" s="133"/>
      <c r="J928" s="150"/>
      <c r="K928" s="150"/>
      <c r="L928" s="165"/>
      <c r="M928" s="81"/>
      <c r="N928" s="150"/>
      <c r="O928" s="81"/>
      <c r="P928" s="165"/>
      <c r="Q928" s="81"/>
      <c r="R928" s="150"/>
      <c r="S928" s="83"/>
      <c r="T928" s="165"/>
      <c r="U928" s="81"/>
      <c r="V928" s="150"/>
      <c r="W928" s="82"/>
      <c r="X928" s="194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  <c r="AX928" s="78"/>
      <c r="AY928" s="78"/>
      <c r="AZ928" s="78"/>
      <c r="BA928" s="78"/>
      <c r="BB928" s="78"/>
      <c r="BC928" s="78"/>
      <c r="BD928" s="78"/>
      <c r="BE928" s="78"/>
      <c r="BF928" s="78"/>
      <c r="BG928" s="78"/>
      <c r="BH928" s="78"/>
      <c r="BI928" s="78"/>
      <c r="BJ928" s="78"/>
      <c r="BK928" s="78"/>
      <c r="BL928" s="78"/>
      <c r="BM928" s="78"/>
      <c r="BN928" s="78"/>
      <c r="BO928" s="78"/>
      <c r="BP928" s="78"/>
      <c r="BQ928" s="78"/>
      <c r="BR928" s="78"/>
      <c r="BS928" s="78"/>
      <c r="BT928" s="78"/>
      <c r="BU928" s="78"/>
      <c r="BV928" s="78"/>
      <c r="BW928" s="78"/>
    </row>
    <row r="929" spans="1:75" s="84" customFormat="1" ht="19">
      <c r="A929" s="78"/>
      <c r="B929" s="141"/>
      <c r="C929" s="80"/>
      <c r="D929" s="78"/>
      <c r="E929" s="78"/>
      <c r="F929" s="150"/>
      <c r="G929" s="157"/>
      <c r="H929" s="150"/>
      <c r="I929" s="133"/>
      <c r="J929" s="150"/>
      <c r="K929" s="150"/>
      <c r="L929" s="165"/>
      <c r="M929" s="81"/>
      <c r="N929" s="150"/>
      <c r="O929" s="81"/>
      <c r="P929" s="165"/>
      <c r="Q929" s="81"/>
      <c r="R929" s="150"/>
      <c r="S929" s="83"/>
      <c r="T929" s="165"/>
      <c r="U929" s="81"/>
      <c r="V929" s="150"/>
      <c r="W929" s="82"/>
      <c r="X929" s="194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  <c r="AX929" s="78"/>
      <c r="AY929" s="78"/>
      <c r="AZ929" s="78"/>
      <c r="BA929" s="78"/>
      <c r="BB929" s="78"/>
      <c r="BC929" s="78"/>
      <c r="BD929" s="78"/>
      <c r="BE929" s="78"/>
      <c r="BF929" s="78"/>
      <c r="BG929" s="78"/>
      <c r="BH929" s="78"/>
      <c r="BI929" s="78"/>
      <c r="BJ929" s="78"/>
      <c r="BK929" s="78"/>
      <c r="BL929" s="78"/>
      <c r="BM929" s="78"/>
      <c r="BN929" s="78"/>
      <c r="BO929" s="78"/>
      <c r="BP929" s="78"/>
      <c r="BQ929" s="78"/>
      <c r="BR929" s="78"/>
      <c r="BS929" s="78"/>
      <c r="BT929" s="78"/>
      <c r="BU929" s="78"/>
      <c r="BV929" s="78"/>
      <c r="BW929" s="78"/>
    </row>
    <row r="930" spans="1:75" s="84" customFormat="1" ht="19">
      <c r="A930" s="78"/>
      <c r="B930" s="141"/>
      <c r="C930" s="80"/>
      <c r="D930" s="78"/>
      <c r="E930" s="78"/>
      <c r="F930" s="150"/>
      <c r="G930" s="157"/>
      <c r="H930" s="150"/>
      <c r="I930" s="133"/>
      <c r="J930" s="150"/>
      <c r="K930" s="150"/>
      <c r="L930" s="165"/>
      <c r="M930" s="81"/>
      <c r="N930" s="150"/>
      <c r="O930" s="81"/>
      <c r="P930" s="165"/>
      <c r="Q930" s="81"/>
      <c r="R930" s="150"/>
      <c r="S930" s="83"/>
      <c r="T930" s="165"/>
      <c r="U930" s="81"/>
      <c r="V930" s="150"/>
      <c r="W930" s="82"/>
      <c r="X930" s="194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  <c r="AX930" s="78"/>
      <c r="AY930" s="78"/>
      <c r="AZ930" s="78"/>
      <c r="BA930" s="78"/>
      <c r="BB930" s="78"/>
      <c r="BC930" s="78"/>
      <c r="BD930" s="78"/>
      <c r="BE930" s="78"/>
      <c r="BF930" s="78"/>
      <c r="BG930" s="78"/>
      <c r="BH930" s="78"/>
      <c r="BI930" s="78"/>
      <c r="BJ930" s="78"/>
      <c r="BK930" s="78"/>
      <c r="BL930" s="78"/>
      <c r="BM930" s="78"/>
      <c r="BN930" s="78"/>
      <c r="BO930" s="78"/>
      <c r="BP930" s="78"/>
      <c r="BQ930" s="78"/>
      <c r="BR930" s="78"/>
      <c r="BS930" s="78"/>
      <c r="BT930" s="78"/>
      <c r="BU930" s="78"/>
      <c r="BV930" s="78"/>
      <c r="BW930" s="78"/>
    </row>
    <row r="931" spans="1:75" s="84" customFormat="1" ht="19">
      <c r="A931" s="78"/>
      <c r="B931" s="141"/>
      <c r="C931" s="80"/>
      <c r="D931" s="78"/>
      <c r="E931" s="78"/>
      <c r="F931" s="150"/>
      <c r="G931" s="157"/>
      <c r="H931" s="150"/>
      <c r="I931" s="133"/>
      <c r="J931" s="150"/>
      <c r="K931" s="150"/>
      <c r="L931" s="165"/>
      <c r="M931" s="81"/>
      <c r="N931" s="150"/>
      <c r="O931" s="81"/>
      <c r="P931" s="165"/>
      <c r="Q931" s="81"/>
      <c r="R931" s="150"/>
      <c r="S931" s="83"/>
      <c r="T931" s="165"/>
      <c r="U931" s="81"/>
      <c r="V931" s="150"/>
      <c r="W931" s="82"/>
      <c r="X931" s="194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  <c r="AX931" s="78"/>
      <c r="AY931" s="78"/>
      <c r="AZ931" s="78"/>
      <c r="BA931" s="78"/>
      <c r="BB931" s="78"/>
      <c r="BC931" s="78"/>
      <c r="BD931" s="78"/>
      <c r="BE931" s="78"/>
      <c r="BF931" s="78"/>
      <c r="BG931" s="78"/>
      <c r="BH931" s="78"/>
      <c r="BI931" s="78"/>
      <c r="BJ931" s="78"/>
      <c r="BK931" s="78"/>
      <c r="BL931" s="78"/>
      <c r="BM931" s="78"/>
      <c r="BN931" s="78"/>
      <c r="BO931" s="78"/>
      <c r="BP931" s="78"/>
      <c r="BQ931" s="78"/>
      <c r="BR931" s="78"/>
      <c r="BS931" s="78"/>
      <c r="BT931" s="78"/>
      <c r="BU931" s="78"/>
      <c r="BV931" s="78"/>
      <c r="BW931" s="78"/>
    </row>
    <row r="932" spans="1:75" s="84" customFormat="1" ht="19">
      <c r="A932" s="78"/>
      <c r="B932" s="141"/>
      <c r="C932" s="80"/>
      <c r="D932" s="78"/>
      <c r="E932" s="78"/>
      <c r="F932" s="150"/>
      <c r="G932" s="157"/>
      <c r="H932" s="150"/>
      <c r="I932" s="133"/>
      <c r="J932" s="150"/>
      <c r="K932" s="150"/>
      <c r="L932" s="165"/>
      <c r="M932" s="81"/>
      <c r="N932" s="150"/>
      <c r="O932" s="81"/>
      <c r="P932" s="165"/>
      <c r="Q932" s="81"/>
      <c r="R932" s="150"/>
      <c r="S932" s="83"/>
      <c r="T932" s="165"/>
      <c r="U932" s="81"/>
      <c r="V932" s="150"/>
      <c r="W932" s="82"/>
      <c r="X932" s="194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  <c r="AX932" s="78"/>
      <c r="AY932" s="78"/>
      <c r="AZ932" s="78"/>
      <c r="BA932" s="78"/>
      <c r="BB932" s="78"/>
      <c r="BC932" s="78"/>
      <c r="BD932" s="78"/>
      <c r="BE932" s="78"/>
      <c r="BF932" s="78"/>
      <c r="BG932" s="78"/>
      <c r="BH932" s="78"/>
      <c r="BI932" s="78"/>
      <c r="BJ932" s="78"/>
      <c r="BK932" s="78"/>
      <c r="BL932" s="78"/>
      <c r="BM932" s="78"/>
      <c r="BN932" s="78"/>
      <c r="BO932" s="78"/>
      <c r="BP932" s="78"/>
      <c r="BQ932" s="78"/>
      <c r="BR932" s="78"/>
      <c r="BS932" s="78"/>
      <c r="BT932" s="78"/>
      <c r="BU932" s="78"/>
      <c r="BV932" s="78"/>
      <c r="BW932" s="78"/>
    </row>
    <row r="933" spans="1:75" s="84" customFormat="1" ht="19">
      <c r="A933" s="78"/>
      <c r="B933" s="141"/>
      <c r="C933" s="80"/>
      <c r="D933" s="78"/>
      <c r="E933" s="78"/>
      <c r="F933" s="150"/>
      <c r="G933" s="157"/>
      <c r="H933" s="150"/>
      <c r="I933" s="133"/>
      <c r="J933" s="150"/>
      <c r="K933" s="150"/>
      <c r="L933" s="165"/>
      <c r="M933" s="81"/>
      <c r="N933" s="150"/>
      <c r="O933" s="81"/>
      <c r="P933" s="165"/>
      <c r="Q933" s="81"/>
      <c r="R933" s="150"/>
      <c r="S933" s="83"/>
      <c r="T933" s="165"/>
      <c r="U933" s="81"/>
      <c r="V933" s="150"/>
      <c r="W933" s="82"/>
      <c r="X933" s="194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  <c r="AX933" s="78"/>
      <c r="AY933" s="78"/>
      <c r="AZ933" s="78"/>
      <c r="BA933" s="78"/>
      <c r="BB933" s="78"/>
      <c r="BC933" s="78"/>
      <c r="BD933" s="78"/>
      <c r="BE933" s="78"/>
      <c r="BF933" s="78"/>
      <c r="BG933" s="78"/>
      <c r="BH933" s="78"/>
      <c r="BI933" s="78"/>
      <c r="BJ933" s="78"/>
      <c r="BK933" s="78"/>
      <c r="BL933" s="78"/>
      <c r="BM933" s="78"/>
      <c r="BN933" s="78"/>
      <c r="BO933" s="78"/>
      <c r="BP933" s="78"/>
      <c r="BQ933" s="78"/>
      <c r="BR933" s="78"/>
      <c r="BS933" s="78"/>
      <c r="BT933" s="78"/>
      <c r="BU933" s="78"/>
      <c r="BV933" s="78"/>
      <c r="BW933" s="78"/>
    </row>
    <row r="934" spans="1:75" s="84" customFormat="1" ht="19">
      <c r="A934" s="78"/>
      <c r="B934" s="141"/>
      <c r="C934" s="80"/>
      <c r="D934" s="78"/>
      <c r="E934" s="78"/>
      <c r="F934" s="150"/>
      <c r="G934" s="157"/>
      <c r="H934" s="150"/>
      <c r="I934" s="133"/>
      <c r="J934" s="150"/>
      <c r="K934" s="150"/>
      <c r="L934" s="165"/>
      <c r="M934" s="81"/>
      <c r="N934" s="150"/>
      <c r="O934" s="81"/>
      <c r="P934" s="165"/>
      <c r="Q934" s="81"/>
      <c r="R934" s="150"/>
      <c r="S934" s="83"/>
      <c r="T934" s="165"/>
      <c r="U934" s="81"/>
      <c r="V934" s="150"/>
      <c r="W934" s="82"/>
      <c r="X934" s="194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  <c r="AX934" s="78"/>
      <c r="AY934" s="78"/>
      <c r="AZ934" s="78"/>
      <c r="BA934" s="78"/>
      <c r="BB934" s="78"/>
      <c r="BC934" s="78"/>
      <c r="BD934" s="78"/>
      <c r="BE934" s="78"/>
      <c r="BF934" s="78"/>
      <c r="BG934" s="78"/>
      <c r="BH934" s="78"/>
      <c r="BI934" s="78"/>
      <c r="BJ934" s="78"/>
      <c r="BK934" s="78"/>
      <c r="BL934" s="78"/>
      <c r="BM934" s="78"/>
      <c r="BN934" s="78"/>
      <c r="BO934" s="78"/>
      <c r="BP934" s="78"/>
      <c r="BQ934" s="78"/>
      <c r="BR934" s="78"/>
      <c r="BS934" s="78"/>
      <c r="BT934" s="78"/>
      <c r="BU934" s="78"/>
      <c r="BV934" s="78"/>
      <c r="BW934" s="78"/>
    </row>
    <row r="935" spans="1:75" s="84" customFormat="1" ht="19">
      <c r="A935" s="78"/>
      <c r="B935" s="141"/>
      <c r="C935" s="80"/>
      <c r="D935" s="78"/>
      <c r="E935" s="78"/>
      <c r="F935" s="150"/>
      <c r="G935" s="157"/>
      <c r="H935" s="150"/>
      <c r="I935" s="133"/>
      <c r="J935" s="150"/>
      <c r="K935" s="150"/>
      <c r="L935" s="165"/>
      <c r="M935" s="81"/>
      <c r="N935" s="150"/>
      <c r="O935" s="81"/>
      <c r="P935" s="165"/>
      <c r="Q935" s="81"/>
      <c r="R935" s="150"/>
      <c r="S935" s="83"/>
      <c r="T935" s="165"/>
      <c r="U935" s="81"/>
      <c r="V935" s="150"/>
      <c r="W935" s="82"/>
      <c r="X935" s="194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  <c r="AX935" s="78"/>
      <c r="AY935" s="78"/>
      <c r="AZ935" s="78"/>
      <c r="BA935" s="78"/>
      <c r="BB935" s="78"/>
      <c r="BC935" s="78"/>
      <c r="BD935" s="78"/>
      <c r="BE935" s="78"/>
      <c r="BF935" s="78"/>
      <c r="BG935" s="78"/>
      <c r="BH935" s="78"/>
      <c r="BI935" s="78"/>
      <c r="BJ935" s="78"/>
      <c r="BK935" s="78"/>
      <c r="BL935" s="78"/>
      <c r="BM935" s="78"/>
      <c r="BN935" s="78"/>
      <c r="BO935" s="78"/>
      <c r="BP935" s="78"/>
      <c r="BQ935" s="78"/>
      <c r="BR935" s="78"/>
      <c r="BS935" s="78"/>
      <c r="BT935" s="78"/>
      <c r="BU935" s="78"/>
      <c r="BV935" s="78"/>
      <c r="BW935" s="78"/>
    </row>
    <row r="936" spans="1:75" s="84" customFormat="1" ht="19">
      <c r="A936" s="78"/>
      <c r="B936" s="141"/>
      <c r="C936" s="80"/>
      <c r="D936" s="78"/>
      <c r="E936" s="78"/>
      <c r="F936" s="150"/>
      <c r="G936" s="157"/>
      <c r="H936" s="150"/>
      <c r="I936" s="133"/>
      <c r="J936" s="150"/>
      <c r="K936" s="150"/>
      <c r="L936" s="165"/>
      <c r="M936" s="81"/>
      <c r="N936" s="150"/>
      <c r="O936" s="81"/>
      <c r="P936" s="165"/>
      <c r="Q936" s="81"/>
      <c r="R936" s="150"/>
      <c r="S936" s="83"/>
      <c r="T936" s="165"/>
      <c r="U936" s="81"/>
      <c r="V936" s="150"/>
      <c r="W936" s="82"/>
      <c r="X936" s="194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  <c r="BM936" s="78"/>
      <c r="BN936" s="78"/>
      <c r="BO936" s="78"/>
      <c r="BP936" s="78"/>
      <c r="BQ936" s="78"/>
      <c r="BR936" s="78"/>
      <c r="BS936" s="78"/>
      <c r="BT936" s="78"/>
      <c r="BU936" s="78"/>
      <c r="BV936" s="78"/>
      <c r="BW936" s="78"/>
    </row>
    <row r="937" spans="1:75" s="84" customFormat="1" ht="19">
      <c r="A937" s="78"/>
      <c r="B937" s="141"/>
      <c r="C937" s="80"/>
      <c r="D937" s="78"/>
      <c r="E937" s="78"/>
      <c r="F937" s="150"/>
      <c r="G937" s="157"/>
      <c r="H937" s="150"/>
      <c r="I937" s="133"/>
      <c r="J937" s="150"/>
      <c r="K937" s="150"/>
      <c r="L937" s="165"/>
      <c r="M937" s="81"/>
      <c r="N937" s="150"/>
      <c r="O937" s="81"/>
      <c r="P937" s="165"/>
      <c r="Q937" s="81"/>
      <c r="R937" s="150"/>
      <c r="S937" s="83"/>
      <c r="T937" s="165"/>
      <c r="U937" s="81"/>
      <c r="V937" s="150"/>
      <c r="W937" s="82"/>
      <c r="X937" s="194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  <c r="AX937" s="78"/>
      <c r="AY937" s="78"/>
      <c r="AZ937" s="78"/>
      <c r="BA937" s="78"/>
      <c r="BB937" s="78"/>
      <c r="BC937" s="78"/>
      <c r="BD937" s="78"/>
      <c r="BE937" s="78"/>
      <c r="BF937" s="78"/>
      <c r="BG937" s="78"/>
      <c r="BH937" s="78"/>
      <c r="BI937" s="78"/>
      <c r="BJ937" s="78"/>
      <c r="BK937" s="78"/>
      <c r="BL937" s="78"/>
      <c r="BM937" s="78"/>
      <c r="BN937" s="78"/>
      <c r="BO937" s="78"/>
      <c r="BP937" s="78"/>
      <c r="BQ937" s="78"/>
      <c r="BR937" s="78"/>
      <c r="BS937" s="78"/>
      <c r="BT937" s="78"/>
      <c r="BU937" s="78"/>
      <c r="BV937" s="78"/>
      <c r="BW937" s="78"/>
    </row>
    <row r="938" spans="1:75" s="84" customFormat="1" ht="19">
      <c r="A938" s="78"/>
      <c r="B938" s="141"/>
      <c r="C938" s="80"/>
      <c r="D938" s="78"/>
      <c r="E938" s="78"/>
      <c r="F938" s="150"/>
      <c r="G938" s="157"/>
      <c r="H938" s="150"/>
      <c r="I938" s="133"/>
      <c r="J938" s="150"/>
      <c r="K938" s="150"/>
      <c r="L938" s="165"/>
      <c r="M938" s="81"/>
      <c r="N938" s="150"/>
      <c r="O938" s="81"/>
      <c r="P938" s="165"/>
      <c r="Q938" s="81"/>
      <c r="R938" s="150"/>
      <c r="S938" s="83"/>
      <c r="T938" s="165"/>
      <c r="U938" s="81"/>
      <c r="V938" s="150"/>
      <c r="W938" s="82"/>
      <c r="X938" s="194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  <c r="AX938" s="78"/>
      <c r="AY938" s="78"/>
      <c r="AZ938" s="78"/>
      <c r="BA938" s="78"/>
      <c r="BB938" s="78"/>
      <c r="BC938" s="78"/>
      <c r="BD938" s="78"/>
      <c r="BE938" s="78"/>
      <c r="BF938" s="78"/>
      <c r="BG938" s="78"/>
      <c r="BH938" s="78"/>
      <c r="BI938" s="78"/>
      <c r="BJ938" s="78"/>
      <c r="BK938" s="78"/>
      <c r="BL938" s="78"/>
      <c r="BM938" s="78"/>
      <c r="BN938" s="78"/>
      <c r="BO938" s="78"/>
      <c r="BP938" s="78"/>
      <c r="BQ938" s="78"/>
      <c r="BR938" s="78"/>
      <c r="BS938" s="78"/>
      <c r="BT938" s="78"/>
      <c r="BU938" s="78"/>
      <c r="BV938" s="78"/>
      <c r="BW938" s="78"/>
    </row>
    <row r="939" spans="1:75" s="84" customFormat="1" ht="19">
      <c r="A939" s="78"/>
      <c r="B939" s="141"/>
      <c r="C939" s="80"/>
      <c r="D939" s="78"/>
      <c r="E939" s="78"/>
      <c r="F939" s="150"/>
      <c r="G939" s="157"/>
      <c r="H939" s="150"/>
      <c r="I939" s="133"/>
      <c r="J939" s="150"/>
      <c r="K939" s="150"/>
      <c r="L939" s="165"/>
      <c r="M939" s="81"/>
      <c r="N939" s="150"/>
      <c r="O939" s="81"/>
      <c r="P939" s="165"/>
      <c r="Q939" s="81"/>
      <c r="R939" s="150"/>
      <c r="S939" s="83"/>
      <c r="T939" s="165"/>
      <c r="U939" s="81"/>
      <c r="V939" s="150"/>
      <c r="W939" s="82"/>
      <c r="X939" s="194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  <c r="AX939" s="78"/>
      <c r="AY939" s="78"/>
      <c r="AZ939" s="78"/>
      <c r="BA939" s="78"/>
      <c r="BB939" s="78"/>
      <c r="BC939" s="78"/>
      <c r="BD939" s="78"/>
      <c r="BE939" s="78"/>
      <c r="BF939" s="78"/>
      <c r="BG939" s="78"/>
      <c r="BH939" s="78"/>
      <c r="BI939" s="78"/>
      <c r="BJ939" s="78"/>
      <c r="BK939" s="78"/>
      <c r="BL939" s="78"/>
      <c r="BM939" s="78"/>
      <c r="BN939" s="78"/>
      <c r="BO939" s="78"/>
      <c r="BP939" s="78"/>
      <c r="BQ939" s="78"/>
      <c r="BR939" s="78"/>
      <c r="BS939" s="78"/>
      <c r="BT939" s="78"/>
      <c r="BU939" s="78"/>
      <c r="BV939" s="78"/>
      <c r="BW939" s="78"/>
    </row>
    <row r="940" spans="1:75" s="84" customFormat="1" ht="19">
      <c r="A940" s="78"/>
      <c r="B940" s="141"/>
      <c r="C940" s="80"/>
      <c r="D940" s="78"/>
      <c r="E940" s="78"/>
      <c r="F940" s="150"/>
      <c r="G940" s="157"/>
      <c r="H940" s="150"/>
      <c r="I940" s="133"/>
      <c r="J940" s="150"/>
      <c r="K940" s="150"/>
      <c r="L940" s="165"/>
      <c r="M940" s="81"/>
      <c r="N940" s="150"/>
      <c r="O940" s="81"/>
      <c r="P940" s="165"/>
      <c r="Q940" s="81"/>
      <c r="R940" s="150"/>
      <c r="S940" s="83"/>
      <c r="T940" s="165"/>
      <c r="U940" s="81"/>
      <c r="V940" s="150"/>
      <c r="W940" s="82"/>
      <c r="X940" s="194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  <c r="AX940" s="78"/>
      <c r="AY940" s="78"/>
      <c r="AZ940" s="78"/>
      <c r="BA940" s="78"/>
      <c r="BB940" s="78"/>
      <c r="BC940" s="78"/>
      <c r="BD940" s="78"/>
      <c r="BE940" s="78"/>
      <c r="BF940" s="78"/>
      <c r="BG940" s="78"/>
      <c r="BH940" s="78"/>
      <c r="BI940" s="78"/>
      <c r="BJ940" s="78"/>
      <c r="BK940" s="78"/>
      <c r="BL940" s="78"/>
      <c r="BM940" s="78"/>
      <c r="BN940" s="78"/>
      <c r="BO940" s="78"/>
      <c r="BP940" s="78"/>
      <c r="BQ940" s="78"/>
      <c r="BR940" s="78"/>
      <c r="BS940" s="78"/>
      <c r="BT940" s="78"/>
      <c r="BU940" s="78"/>
      <c r="BV940" s="78"/>
      <c r="BW940" s="78"/>
    </row>
    <row r="941" spans="1:75" s="84" customFormat="1" ht="19">
      <c r="A941" s="78"/>
      <c r="B941" s="141"/>
      <c r="C941" s="80"/>
      <c r="D941" s="78"/>
      <c r="E941" s="78"/>
      <c r="F941" s="150"/>
      <c r="G941" s="157"/>
      <c r="H941" s="150"/>
      <c r="I941" s="133"/>
      <c r="J941" s="150"/>
      <c r="K941" s="150"/>
      <c r="L941" s="165"/>
      <c r="M941" s="81"/>
      <c r="N941" s="150"/>
      <c r="O941" s="81"/>
      <c r="P941" s="165"/>
      <c r="Q941" s="81"/>
      <c r="R941" s="150"/>
      <c r="S941" s="83"/>
      <c r="T941" s="165"/>
      <c r="U941" s="81"/>
      <c r="V941" s="150"/>
      <c r="W941" s="82"/>
      <c r="X941" s="194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  <c r="AX941" s="78"/>
      <c r="AY941" s="78"/>
      <c r="AZ941" s="78"/>
      <c r="BA941" s="78"/>
      <c r="BB941" s="78"/>
      <c r="BC941" s="78"/>
      <c r="BD941" s="78"/>
      <c r="BE941" s="78"/>
      <c r="BF941" s="78"/>
      <c r="BG941" s="78"/>
      <c r="BH941" s="78"/>
      <c r="BI941" s="78"/>
      <c r="BJ941" s="78"/>
      <c r="BK941" s="78"/>
      <c r="BL941" s="78"/>
      <c r="BM941" s="78"/>
      <c r="BN941" s="78"/>
      <c r="BO941" s="78"/>
      <c r="BP941" s="78"/>
      <c r="BQ941" s="78"/>
      <c r="BR941" s="78"/>
      <c r="BS941" s="78"/>
      <c r="BT941" s="78"/>
      <c r="BU941" s="78"/>
      <c r="BV941" s="78"/>
      <c r="BW941" s="78"/>
    </row>
    <row r="942" spans="1:75" s="84" customFormat="1" ht="19">
      <c r="A942" s="78"/>
      <c r="B942" s="141"/>
      <c r="C942" s="80"/>
      <c r="D942" s="78"/>
      <c r="E942" s="78"/>
      <c r="F942" s="150"/>
      <c r="G942" s="157"/>
      <c r="H942" s="150"/>
      <c r="I942" s="133"/>
      <c r="J942" s="150"/>
      <c r="K942" s="150"/>
      <c r="L942" s="165"/>
      <c r="M942" s="81"/>
      <c r="N942" s="150"/>
      <c r="O942" s="81"/>
      <c r="P942" s="165"/>
      <c r="Q942" s="81"/>
      <c r="R942" s="150"/>
      <c r="S942" s="83"/>
      <c r="T942" s="165"/>
      <c r="U942" s="81"/>
      <c r="V942" s="150"/>
      <c r="W942" s="82"/>
      <c r="X942" s="194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  <c r="AX942" s="78"/>
      <c r="AY942" s="78"/>
      <c r="AZ942" s="78"/>
      <c r="BA942" s="78"/>
      <c r="BB942" s="78"/>
      <c r="BC942" s="78"/>
      <c r="BD942" s="78"/>
      <c r="BE942" s="78"/>
      <c r="BF942" s="78"/>
      <c r="BG942" s="78"/>
      <c r="BH942" s="78"/>
      <c r="BI942" s="78"/>
      <c r="BJ942" s="78"/>
      <c r="BK942" s="78"/>
      <c r="BL942" s="78"/>
      <c r="BM942" s="78"/>
      <c r="BN942" s="78"/>
      <c r="BO942" s="78"/>
      <c r="BP942" s="78"/>
      <c r="BQ942" s="78"/>
      <c r="BR942" s="78"/>
      <c r="BS942" s="78"/>
      <c r="BT942" s="78"/>
      <c r="BU942" s="78"/>
      <c r="BV942" s="78"/>
      <c r="BW942" s="78"/>
    </row>
    <row r="943" spans="1:75" s="84" customFormat="1" ht="19">
      <c r="A943" s="78"/>
      <c r="B943" s="141"/>
      <c r="C943" s="80"/>
      <c r="D943" s="78"/>
      <c r="E943" s="78"/>
      <c r="F943" s="150"/>
      <c r="G943" s="157"/>
      <c r="H943" s="150"/>
      <c r="I943" s="133"/>
      <c r="J943" s="150"/>
      <c r="K943" s="150"/>
      <c r="L943" s="165"/>
      <c r="M943" s="81"/>
      <c r="N943" s="150"/>
      <c r="O943" s="81"/>
      <c r="P943" s="165"/>
      <c r="Q943" s="81"/>
      <c r="R943" s="150"/>
      <c r="S943" s="83"/>
      <c r="T943" s="165"/>
      <c r="U943" s="81"/>
      <c r="V943" s="150"/>
      <c r="W943" s="82"/>
      <c r="X943" s="194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  <c r="BM943" s="78"/>
      <c r="BN943" s="78"/>
      <c r="BO943" s="78"/>
      <c r="BP943" s="78"/>
      <c r="BQ943" s="78"/>
      <c r="BR943" s="78"/>
      <c r="BS943" s="78"/>
      <c r="BT943" s="78"/>
      <c r="BU943" s="78"/>
      <c r="BV943" s="78"/>
      <c r="BW943" s="78"/>
    </row>
    <row r="944" spans="1:75" s="84" customFormat="1" ht="19">
      <c r="A944" s="78"/>
      <c r="B944" s="141"/>
      <c r="C944" s="80"/>
      <c r="D944" s="78"/>
      <c r="E944" s="78"/>
      <c r="F944" s="150"/>
      <c r="G944" s="157"/>
      <c r="H944" s="150"/>
      <c r="I944" s="133"/>
      <c r="J944" s="150"/>
      <c r="K944" s="150"/>
      <c r="L944" s="165"/>
      <c r="M944" s="81"/>
      <c r="N944" s="150"/>
      <c r="O944" s="81"/>
      <c r="P944" s="165"/>
      <c r="Q944" s="81"/>
      <c r="R944" s="150"/>
      <c r="S944" s="83"/>
      <c r="T944" s="165"/>
      <c r="U944" s="81"/>
      <c r="V944" s="150"/>
      <c r="W944" s="82"/>
      <c r="X944" s="194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  <c r="AX944" s="78"/>
      <c r="AY944" s="78"/>
      <c r="AZ944" s="78"/>
      <c r="BA944" s="78"/>
      <c r="BB944" s="78"/>
      <c r="BC944" s="78"/>
      <c r="BD944" s="78"/>
      <c r="BE944" s="78"/>
      <c r="BF944" s="78"/>
      <c r="BG944" s="78"/>
      <c r="BH944" s="78"/>
      <c r="BI944" s="78"/>
      <c r="BJ944" s="78"/>
      <c r="BK944" s="78"/>
      <c r="BL944" s="78"/>
      <c r="BM944" s="78"/>
      <c r="BN944" s="78"/>
      <c r="BO944" s="78"/>
      <c r="BP944" s="78"/>
      <c r="BQ944" s="78"/>
      <c r="BR944" s="78"/>
      <c r="BS944" s="78"/>
      <c r="BT944" s="78"/>
      <c r="BU944" s="78"/>
      <c r="BV944" s="78"/>
      <c r="BW944" s="78"/>
    </row>
    <row r="945" spans="1:75" s="84" customFormat="1" ht="19">
      <c r="A945" s="78"/>
      <c r="B945" s="141"/>
      <c r="C945" s="80"/>
      <c r="D945" s="78"/>
      <c r="E945" s="78"/>
      <c r="F945" s="150"/>
      <c r="G945" s="157"/>
      <c r="H945" s="150"/>
      <c r="I945" s="133"/>
      <c r="J945" s="150"/>
      <c r="K945" s="150"/>
      <c r="L945" s="165"/>
      <c r="M945" s="81"/>
      <c r="N945" s="150"/>
      <c r="O945" s="81"/>
      <c r="P945" s="165"/>
      <c r="Q945" s="81"/>
      <c r="R945" s="150"/>
      <c r="S945" s="83"/>
      <c r="T945" s="165"/>
      <c r="U945" s="81"/>
      <c r="V945" s="150"/>
      <c r="W945" s="82"/>
      <c r="X945" s="194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  <c r="AV945" s="78"/>
      <c r="AW945" s="78"/>
      <c r="AX945" s="78"/>
      <c r="AY945" s="78"/>
      <c r="AZ945" s="78"/>
      <c r="BA945" s="78"/>
      <c r="BB945" s="78"/>
      <c r="BC945" s="78"/>
      <c r="BD945" s="78"/>
      <c r="BE945" s="78"/>
      <c r="BF945" s="78"/>
      <c r="BG945" s="78"/>
      <c r="BH945" s="78"/>
      <c r="BI945" s="78"/>
      <c r="BJ945" s="78"/>
      <c r="BK945" s="78"/>
      <c r="BL945" s="78"/>
      <c r="BM945" s="78"/>
      <c r="BN945" s="78"/>
      <c r="BO945" s="78"/>
      <c r="BP945" s="78"/>
      <c r="BQ945" s="78"/>
      <c r="BR945" s="78"/>
      <c r="BS945" s="78"/>
      <c r="BT945" s="78"/>
      <c r="BU945" s="78"/>
      <c r="BV945" s="78"/>
      <c r="BW945" s="78"/>
    </row>
    <row r="946" spans="1:75" s="84" customFormat="1" ht="19">
      <c r="A946" s="78"/>
      <c r="B946" s="141"/>
      <c r="C946" s="80"/>
      <c r="D946" s="78"/>
      <c r="E946" s="78"/>
      <c r="F946" s="150"/>
      <c r="G946" s="157"/>
      <c r="H946" s="150"/>
      <c r="I946" s="133"/>
      <c r="J946" s="150"/>
      <c r="K946" s="150"/>
      <c r="L946" s="165"/>
      <c r="M946" s="81"/>
      <c r="N946" s="150"/>
      <c r="O946" s="81"/>
      <c r="P946" s="165"/>
      <c r="Q946" s="81"/>
      <c r="R946" s="150"/>
      <c r="S946" s="83"/>
      <c r="T946" s="165"/>
      <c r="U946" s="81"/>
      <c r="V946" s="150"/>
      <c r="W946" s="82"/>
      <c r="X946" s="194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  <c r="AV946" s="78"/>
      <c r="AW946" s="78"/>
      <c r="AX946" s="78"/>
      <c r="AY946" s="78"/>
      <c r="AZ946" s="78"/>
      <c r="BA946" s="78"/>
      <c r="BB946" s="78"/>
      <c r="BC946" s="78"/>
      <c r="BD946" s="78"/>
      <c r="BE946" s="78"/>
      <c r="BF946" s="78"/>
      <c r="BG946" s="78"/>
      <c r="BH946" s="78"/>
      <c r="BI946" s="78"/>
      <c r="BJ946" s="78"/>
      <c r="BK946" s="78"/>
      <c r="BL946" s="78"/>
      <c r="BM946" s="78"/>
      <c r="BN946" s="78"/>
      <c r="BO946" s="78"/>
      <c r="BP946" s="78"/>
      <c r="BQ946" s="78"/>
      <c r="BR946" s="78"/>
      <c r="BS946" s="78"/>
      <c r="BT946" s="78"/>
      <c r="BU946" s="78"/>
      <c r="BV946" s="78"/>
      <c r="BW946" s="78"/>
    </row>
    <row r="947" spans="1:75" s="84" customFormat="1" ht="19">
      <c r="A947" s="78"/>
      <c r="B947" s="141"/>
      <c r="C947" s="80"/>
      <c r="D947" s="78"/>
      <c r="E947" s="78"/>
      <c r="F947" s="150"/>
      <c r="G947" s="157"/>
      <c r="H947" s="150"/>
      <c r="I947" s="133"/>
      <c r="J947" s="150"/>
      <c r="K947" s="150"/>
      <c r="L947" s="165"/>
      <c r="M947" s="81"/>
      <c r="N947" s="150"/>
      <c r="O947" s="81"/>
      <c r="P947" s="165"/>
      <c r="Q947" s="81"/>
      <c r="R947" s="150"/>
      <c r="S947" s="83"/>
      <c r="T947" s="165"/>
      <c r="U947" s="81"/>
      <c r="V947" s="150"/>
      <c r="W947" s="82"/>
      <c r="X947" s="194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  <c r="AV947" s="78"/>
      <c r="AW947" s="78"/>
      <c r="AX947" s="78"/>
      <c r="AY947" s="78"/>
      <c r="AZ947" s="78"/>
      <c r="BA947" s="78"/>
      <c r="BB947" s="78"/>
      <c r="BC947" s="78"/>
      <c r="BD947" s="78"/>
      <c r="BE947" s="78"/>
      <c r="BF947" s="78"/>
      <c r="BG947" s="78"/>
      <c r="BH947" s="78"/>
      <c r="BI947" s="78"/>
      <c r="BJ947" s="78"/>
      <c r="BK947" s="78"/>
      <c r="BL947" s="78"/>
      <c r="BM947" s="78"/>
      <c r="BN947" s="78"/>
      <c r="BO947" s="78"/>
      <c r="BP947" s="78"/>
      <c r="BQ947" s="78"/>
      <c r="BR947" s="78"/>
      <c r="BS947" s="78"/>
      <c r="BT947" s="78"/>
      <c r="BU947" s="78"/>
      <c r="BV947" s="78"/>
      <c r="BW947" s="78"/>
    </row>
    <row r="948" spans="1:75" s="84" customFormat="1" ht="19">
      <c r="A948" s="78"/>
      <c r="B948" s="141"/>
      <c r="C948" s="80"/>
      <c r="D948" s="78"/>
      <c r="E948" s="78"/>
      <c r="F948" s="150"/>
      <c r="G948" s="157"/>
      <c r="H948" s="150"/>
      <c r="I948" s="133"/>
      <c r="J948" s="150"/>
      <c r="K948" s="150"/>
      <c r="L948" s="165"/>
      <c r="M948" s="81"/>
      <c r="N948" s="150"/>
      <c r="O948" s="81"/>
      <c r="P948" s="165"/>
      <c r="Q948" s="81"/>
      <c r="R948" s="150"/>
      <c r="S948" s="83"/>
      <c r="T948" s="165"/>
      <c r="U948" s="81"/>
      <c r="V948" s="150"/>
      <c r="W948" s="82"/>
      <c r="X948" s="194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  <c r="AV948" s="78"/>
      <c r="AW948" s="78"/>
      <c r="AX948" s="78"/>
      <c r="AY948" s="78"/>
      <c r="AZ948" s="78"/>
      <c r="BA948" s="78"/>
      <c r="BB948" s="78"/>
      <c r="BC948" s="78"/>
      <c r="BD948" s="78"/>
      <c r="BE948" s="78"/>
      <c r="BF948" s="78"/>
      <c r="BG948" s="78"/>
      <c r="BH948" s="78"/>
      <c r="BI948" s="78"/>
      <c r="BJ948" s="78"/>
      <c r="BK948" s="78"/>
      <c r="BL948" s="78"/>
      <c r="BM948" s="78"/>
      <c r="BN948" s="78"/>
      <c r="BO948" s="78"/>
      <c r="BP948" s="78"/>
      <c r="BQ948" s="78"/>
      <c r="BR948" s="78"/>
      <c r="BS948" s="78"/>
      <c r="BT948" s="78"/>
      <c r="BU948" s="78"/>
      <c r="BV948" s="78"/>
      <c r="BW948" s="78"/>
    </row>
    <row r="949" spans="1:75" s="84" customFormat="1" ht="19">
      <c r="A949" s="78"/>
      <c r="B949" s="141"/>
      <c r="C949" s="80"/>
      <c r="D949" s="78"/>
      <c r="E949" s="78"/>
      <c r="F949" s="150"/>
      <c r="G949" s="157"/>
      <c r="H949" s="150"/>
      <c r="I949" s="133"/>
      <c r="J949" s="150"/>
      <c r="K949" s="150"/>
      <c r="L949" s="165"/>
      <c r="M949" s="81"/>
      <c r="N949" s="150"/>
      <c r="O949" s="81"/>
      <c r="P949" s="165"/>
      <c r="Q949" s="81"/>
      <c r="R949" s="150"/>
      <c r="S949" s="83"/>
      <c r="T949" s="165"/>
      <c r="U949" s="81"/>
      <c r="V949" s="150"/>
      <c r="W949" s="82"/>
      <c r="X949" s="194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  <c r="BG949" s="78"/>
      <c r="BH949" s="78"/>
      <c r="BI949" s="78"/>
      <c r="BJ949" s="78"/>
      <c r="BK949" s="78"/>
      <c r="BL949" s="78"/>
      <c r="BM949" s="78"/>
      <c r="BN949" s="78"/>
      <c r="BO949" s="78"/>
      <c r="BP949" s="78"/>
      <c r="BQ949" s="78"/>
      <c r="BR949" s="78"/>
      <c r="BS949" s="78"/>
      <c r="BT949" s="78"/>
      <c r="BU949" s="78"/>
      <c r="BV949" s="78"/>
      <c r="BW949" s="78"/>
    </row>
    <row r="950" spans="1:75" s="84" customFormat="1" ht="19">
      <c r="A950" s="78"/>
      <c r="B950" s="141"/>
      <c r="C950" s="80"/>
      <c r="D950" s="78"/>
      <c r="E950" s="78"/>
      <c r="F950" s="150"/>
      <c r="G950" s="157"/>
      <c r="H950" s="150"/>
      <c r="I950" s="133"/>
      <c r="J950" s="150"/>
      <c r="K950" s="150"/>
      <c r="L950" s="165"/>
      <c r="M950" s="81"/>
      <c r="N950" s="150"/>
      <c r="O950" s="81"/>
      <c r="P950" s="165"/>
      <c r="Q950" s="81"/>
      <c r="R950" s="150"/>
      <c r="S950" s="83"/>
      <c r="T950" s="165"/>
      <c r="U950" s="81"/>
      <c r="V950" s="150"/>
      <c r="W950" s="82"/>
      <c r="X950" s="194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  <c r="AV950" s="78"/>
      <c r="AW950" s="78"/>
      <c r="AX950" s="78"/>
      <c r="AY950" s="78"/>
      <c r="AZ950" s="78"/>
      <c r="BA950" s="78"/>
      <c r="BB950" s="78"/>
      <c r="BC950" s="78"/>
      <c r="BD950" s="78"/>
      <c r="BE950" s="78"/>
      <c r="BF950" s="78"/>
      <c r="BG950" s="78"/>
      <c r="BH950" s="78"/>
      <c r="BI950" s="78"/>
      <c r="BJ950" s="78"/>
      <c r="BK950" s="78"/>
      <c r="BL950" s="78"/>
      <c r="BM950" s="78"/>
      <c r="BN950" s="78"/>
      <c r="BO950" s="78"/>
      <c r="BP950" s="78"/>
      <c r="BQ950" s="78"/>
      <c r="BR950" s="78"/>
      <c r="BS950" s="78"/>
      <c r="BT950" s="78"/>
      <c r="BU950" s="78"/>
      <c r="BV950" s="78"/>
      <c r="BW950" s="78"/>
    </row>
    <row r="951" spans="1:75" s="84" customFormat="1" ht="19">
      <c r="A951" s="78"/>
      <c r="B951" s="141"/>
      <c r="C951" s="80"/>
      <c r="D951" s="78"/>
      <c r="E951" s="78"/>
      <c r="F951" s="150"/>
      <c r="G951" s="157"/>
      <c r="H951" s="150"/>
      <c r="I951" s="133"/>
      <c r="J951" s="150"/>
      <c r="K951" s="150"/>
      <c r="L951" s="165"/>
      <c r="M951" s="81"/>
      <c r="N951" s="150"/>
      <c r="O951" s="81"/>
      <c r="P951" s="165"/>
      <c r="Q951" s="81"/>
      <c r="R951" s="150"/>
      <c r="S951" s="83"/>
      <c r="T951" s="165"/>
      <c r="U951" s="81"/>
      <c r="V951" s="150"/>
      <c r="W951" s="82"/>
      <c r="X951" s="194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  <c r="BG951" s="78"/>
      <c r="BH951" s="78"/>
      <c r="BI951" s="78"/>
      <c r="BJ951" s="78"/>
      <c r="BK951" s="78"/>
      <c r="BL951" s="78"/>
      <c r="BM951" s="78"/>
      <c r="BN951" s="78"/>
      <c r="BO951" s="78"/>
      <c r="BP951" s="78"/>
      <c r="BQ951" s="78"/>
      <c r="BR951" s="78"/>
      <c r="BS951" s="78"/>
      <c r="BT951" s="78"/>
      <c r="BU951" s="78"/>
      <c r="BV951" s="78"/>
      <c r="BW951" s="78"/>
    </row>
    <row r="952" spans="1:75" s="84" customFormat="1" ht="19">
      <c r="A952" s="78"/>
      <c r="B952" s="141"/>
      <c r="C952" s="80"/>
      <c r="D952" s="78"/>
      <c r="E952" s="78"/>
      <c r="F952" s="150"/>
      <c r="G952" s="157"/>
      <c r="H952" s="150"/>
      <c r="I952" s="133"/>
      <c r="J952" s="150"/>
      <c r="K952" s="150"/>
      <c r="L952" s="165"/>
      <c r="M952" s="81"/>
      <c r="N952" s="150"/>
      <c r="O952" s="81"/>
      <c r="P952" s="165"/>
      <c r="Q952" s="81"/>
      <c r="R952" s="150"/>
      <c r="S952" s="83"/>
      <c r="T952" s="165"/>
      <c r="U952" s="81"/>
      <c r="V952" s="150"/>
      <c r="W952" s="82"/>
      <c r="X952" s="194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  <c r="AO952" s="78"/>
      <c r="AP952" s="78"/>
      <c r="AQ952" s="78"/>
      <c r="AR952" s="78"/>
      <c r="AS952" s="78"/>
      <c r="AT952" s="78"/>
      <c r="AU952" s="78"/>
      <c r="AV952" s="78"/>
      <c r="AW952" s="78"/>
      <c r="AX952" s="78"/>
      <c r="AY952" s="78"/>
      <c r="AZ952" s="78"/>
      <c r="BA952" s="78"/>
      <c r="BB952" s="78"/>
      <c r="BC952" s="78"/>
      <c r="BD952" s="78"/>
      <c r="BE952" s="78"/>
      <c r="BF952" s="78"/>
      <c r="BG952" s="78"/>
      <c r="BH952" s="78"/>
      <c r="BI952" s="78"/>
      <c r="BJ952" s="78"/>
      <c r="BK952" s="78"/>
      <c r="BL952" s="78"/>
      <c r="BM952" s="78"/>
      <c r="BN952" s="78"/>
      <c r="BO952" s="78"/>
      <c r="BP952" s="78"/>
      <c r="BQ952" s="78"/>
      <c r="BR952" s="78"/>
      <c r="BS952" s="78"/>
      <c r="BT952" s="78"/>
      <c r="BU952" s="78"/>
      <c r="BV952" s="78"/>
      <c r="BW952" s="78"/>
    </row>
    <row r="953" spans="1:75" s="84" customFormat="1" ht="19">
      <c r="A953" s="78"/>
      <c r="B953" s="141"/>
      <c r="C953" s="80"/>
      <c r="D953" s="78"/>
      <c r="E953" s="78"/>
      <c r="F953" s="150"/>
      <c r="G953" s="157"/>
      <c r="H953" s="150"/>
      <c r="I953" s="133"/>
      <c r="J953" s="150"/>
      <c r="K953" s="150"/>
      <c r="L953" s="165"/>
      <c r="M953" s="81"/>
      <c r="N953" s="150"/>
      <c r="O953" s="81"/>
      <c r="P953" s="165"/>
      <c r="Q953" s="81"/>
      <c r="R953" s="150"/>
      <c r="S953" s="83"/>
      <c r="T953" s="165"/>
      <c r="U953" s="81"/>
      <c r="V953" s="150"/>
      <c r="W953" s="82"/>
      <c r="X953" s="194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  <c r="AV953" s="78"/>
      <c r="AW953" s="78"/>
      <c r="AX953" s="78"/>
      <c r="AY953" s="78"/>
      <c r="AZ953" s="78"/>
      <c r="BA953" s="78"/>
      <c r="BB953" s="78"/>
      <c r="BC953" s="78"/>
      <c r="BD953" s="78"/>
      <c r="BE953" s="78"/>
      <c r="BF953" s="78"/>
      <c r="BG953" s="78"/>
      <c r="BH953" s="78"/>
      <c r="BI953" s="78"/>
      <c r="BJ953" s="78"/>
      <c r="BK953" s="78"/>
      <c r="BL953" s="78"/>
      <c r="BM953" s="78"/>
      <c r="BN953" s="78"/>
      <c r="BO953" s="78"/>
      <c r="BP953" s="78"/>
      <c r="BQ953" s="78"/>
      <c r="BR953" s="78"/>
      <c r="BS953" s="78"/>
      <c r="BT953" s="78"/>
      <c r="BU953" s="78"/>
      <c r="BV953" s="78"/>
      <c r="BW953" s="78"/>
    </row>
    <row r="954" spans="1:75" s="84" customFormat="1" ht="19">
      <c r="A954" s="78"/>
      <c r="B954" s="141"/>
      <c r="C954" s="80"/>
      <c r="D954" s="78"/>
      <c r="E954" s="78"/>
      <c r="F954" s="150"/>
      <c r="G954" s="157"/>
      <c r="H954" s="150"/>
      <c r="I954" s="133"/>
      <c r="J954" s="150"/>
      <c r="K954" s="150"/>
      <c r="L954" s="165"/>
      <c r="M954" s="81"/>
      <c r="N954" s="150"/>
      <c r="O954" s="81"/>
      <c r="P954" s="165"/>
      <c r="Q954" s="81"/>
      <c r="R954" s="150"/>
      <c r="S954" s="83"/>
      <c r="T954" s="165"/>
      <c r="U954" s="81"/>
      <c r="V954" s="150"/>
      <c r="W954" s="82"/>
      <c r="X954" s="194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  <c r="AO954" s="78"/>
      <c r="AP954" s="78"/>
      <c r="AQ954" s="78"/>
      <c r="AR954" s="78"/>
      <c r="AS954" s="78"/>
      <c r="AT954" s="78"/>
      <c r="AU954" s="78"/>
      <c r="AV954" s="78"/>
      <c r="AW954" s="78"/>
      <c r="AX954" s="78"/>
      <c r="AY954" s="78"/>
      <c r="AZ954" s="78"/>
      <c r="BA954" s="78"/>
      <c r="BB954" s="78"/>
      <c r="BC954" s="78"/>
      <c r="BD954" s="78"/>
      <c r="BE954" s="78"/>
      <c r="BF954" s="78"/>
      <c r="BG954" s="78"/>
      <c r="BH954" s="78"/>
      <c r="BI954" s="78"/>
      <c r="BJ954" s="78"/>
      <c r="BK954" s="78"/>
      <c r="BL954" s="78"/>
      <c r="BM954" s="78"/>
      <c r="BN954" s="78"/>
      <c r="BO954" s="78"/>
      <c r="BP954" s="78"/>
      <c r="BQ954" s="78"/>
      <c r="BR954" s="78"/>
      <c r="BS954" s="78"/>
      <c r="BT954" s="78"/>
      <c r="BU954" s="78"/>
      <c r="BV954" s="78"/>
      <c r="BW954" s="78"/>
    </row>
    <row r="955" spans="1:75" s="84" customFormat="1" ht="19">
      <c r="A955" s="78"/>
      <c r="B955" s="141"/>
      <c r="C955" s="80"/>
      <c r="D955" s="78"/>
      <c r="E955" s="78"/>
      <c r="F955" s="150"/>
      <c r="G955" s="157"/>
      <c r="H955" s="150"/>
      <c r="I955" s="133"/>
      <c r="J955" s="150"/>
      <c r="K955" s="150"/>
      <c r="L955" s="165"/>
      <c r="M955" s="81"/>
      <c r="N955" s="150"/>
      <c r="O955" s="81"/>
      <c r="P955" s="165"/>
      <c r="Q955" s="81"/>
      <c r="R955" s="150"/>
      <c r="S955" s="83"/>
      <c r="T955" s="165"/>
      <c r="U955" s="81"/>
      <c r="V955" s="150"/>
      <c r="W955" s="82"/>
      <c r="X955" s="194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  <c r="AO955" s="78"/>
      <c r="AP955" s="78"/>
      <c r="AQ955" s="78"/>
      <c r="AR955" s="78"/>
      <c r="AS955" s="78"/>
      <c r="AT955" s="78"/>
      <c r="AU955" s="78"/>
      <c r="AV955" s="78"/>
      <c r="AW955" s="78"/>
      <c r="AX955" s="78"/>
      <c r="AY955" s="78"/>
      <c r="AZ955" s="78"/>
      <c r="BA955" s="78"/>
      <c r="BB955" s="78"/>
      <c r="BC955" s="78"/>
      <c r="BD955" s="78"/>
      <c r="BE955" s="78"/>
      <c r="BF955" s="78"/>
      <c r="BG955" s="78"/>
      <c r="BH955" s="78"/>
      <c r="BI955" s="78"/>
      <c r="BJ955" s="78"/>
      <c r="BK955" s="78"/>
      <c r="BL955" s="78"/>
      <c r="BM955" s="78"/>
      <c r="BN955" s="78"/>
      <c r="BO955" s="78"/>
      <c r="BP955" s="78"/>
      <c r="BQ955" s="78"/>
      <c r="BR955" s="78"/>
      <c r="BS955" s="78"/>
      <c r="BT955" s="78"/>
      <c r="BU955" s="78"/>
      <c r="BV955" s="78"/>
      <c r="BW955" s="78"/>
    </row>
    <row r="956" spans="1:75" s="84" customFormat="1" ht="19">
      <c r="A956" s="78"/>
      <c r="B956" s="141"/>
      <c r="C956" s="80"/>
      <c r="D956" s="78"/>
      <c r="E956" s="78"/>
      <c r="F956" s="150"/>
      <c r="G956" s="157"/>
      <c r="H956" s="150"/>
      <c r="I956" s="133"/>
      <c r="J956" s="150"/>
      <c r="K956" s="150"/>
      <c r="L956" s="165"/>
      <c r="M956" s="81"/>
      <c r="N956" s="150"/>
      <c r="O956" s="81"/>
      <c r="P956" s="165"/>
      <c r="Q956" s="81"/>
      <c r="R956" s="150"/>
      <c r="S956" s="83"/>
      <c r="T956" s="165"/>
      <c r="U956" s="81"/>
      <c r="V956" s="150"/>
      <c r="W956" s="82"/>
      <c r="X956" s="194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  <c r="AO956" s="78"/>
      <c r="AP956" s="78"/>
      <c r="AQ956" s="78"/>
      <c r="AR956" s="78"/>
      <c r="AS956" s="78"/>
      <c r="AT956" s="78"/>
      <c r="AU956" s="78"/>
      <c r="AV956" s="78"/>
      <c r="AW956" s="78"/>
      <c r="AX956" s="78"/>
      <c r="AY956" s="78"/>
      <c r="AZ956" s="78"/>
      <c r="BA956" s="78"/>
      <c r="BB956" s="78"/>
      <c r="BC956" s="78"/>
      <c r="BD956" s="78"/>
      <c r="BE956" s="78"/>
      <c r="BF956" s="78"/>
      <c r="BG956" s="78"/>
      <c r="BH956" s="78"/>
      <c r="BI956" s="78"/>
      <c r="BJ956" s="78"/>
      <c r="BK956" s="78"/>
      <c r="BL956" s="78"/>
      <c r="BM956" s="78"/>
      <c r="BN956" s="78"/>
      <c r="BO956" s="78"/>
      <c r="BP956" s="78"/>
      <c r="BQ956" s="78"/>
      <c r="BR956" s="78"/>
      <c r="BS956" s="78"/>
      <c r="BT956" s="78"/>
      <c r="BU956" s="78"/>
      <c r="BV956" s="78"/>
      <c r="BW956" s="78"/>
    </row>
    <row r="957" spans="1:75" s="84" customFormat="1" ht="19">
      <c r="A957" s="78"/>
      <c r="B957" s="141"/>
      <c r="C957" s="80"/>
      <c r="D957" s="78"/>
      <c r="E957" s="78"/>
      <c r="F957" s="150"/>
      <c r="G957" s="157"/>
      <c r="H957" s="150"/>
      <c r="I957" s="133"/>
      <c r="J957" s="150"/>
      <c r="K957" s="150"/>
      <c r="L957" s="165"/>
      <c r="M957" s="81"/>
      <c r="N957" s="150"/>
      <c r="O957" s="81"/>
      <c r="P957" s="165"/>
      <c r="Q957" s="81"/>
      <c r="R957" s="150"/>
      <c r="S957" s="83"/>
      <c r="T957" s="165"/>
      <c r="U957" s="81"/>
      <c r="V957" s="150"/>
      <c r="W957" s="82"/>
      <c r="X957" s="194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  <c r="AO957" s="78"/>
      <c r="AP957" s="78"/>
      <c r="AQ957" s="78"/>
      <c r="AR957" s="78"/>
      <c r="AS957" s="78"/>
      <c r="AT957" s="78"/>
      <c r="AU957" s="78"/>
      <c r="AV957" s="78"/>
      <c r="AW957" s="78"/>
      <c r="AX957" s="78"/>
      <c r="AY957" s="78"/>
      <c r="AZ957" s="78"/>
      <c r="BA957" s="78"/>
      <c r="BB957" s="78"/>
      <c r="BC957" s="78"/>
      <c r="BD957" s="78"/>
      <c r="BE957" s="78"/>
      <c r="BF957" s="78"/>
      <c r="BG957" s="78"/>
      <c r="BH957" s="78"/>
      <c r="BI957" s="78"/>
      <c r="BJ957" s="78"/>
      <c r="BK957" s="78"/>
      <c r="BL957" s="78"/>
      <c r="BM957" s="78"/>
      <c r="BN957" s="78"/>
      <c r="BO957" s="78"/>
      <c r="BP957" s="78"/>
      <c r="BQ957" s="78"/>
      <c r="BR957" s="78"/>
      <c r="BS957" s="78"/>
      <c r="BT957" s="78"/>
      <c r="BU957" s="78"/>
      <c r="BV957" s="78"/>
      <c r="BW957" s="78"/>
    </row>
    <row r="958" spans="1:75" s="84" customFormat="1" ht="19">
      <c r="A958" s="78"/>
      <c r="B958" s="141"/>
      <c r="C958" s="80"/>
      <c r="D958" s="78"/>
      <c r="E958" s="78"/>
      <c r="F958" s="150"/>
      <c r="G958" s="157"/>
      <c r="H958" s="150"/>
      <c r="I958" s="133"/>
      <c r="J958" s="150"/>
      <c r="K958" s="150"/>
      <c r="L958" s="165"/>
      <c r="M958" s="81"/>
      <c r="N958" s="150"/>
      <c r="O958" s="81"/>
      <c r="P958" s="165"/>
      <c r="Q958" s="81"/>
      <c r="R958" s="150"/>
      <c r="S958" s="83"/>
      <c r="T958" s="165"/>
      <c r="U958" s="81"/>
      <c r="V958" s="150"/>
      <c r="W958" s="82"/>
      <c r="X958" s="194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  <c r="AV958" s="78"/>
      <c r="AW958" s="78"/>
      <c r="AX958" s="78"/>
      <c r="AY958" s="78"/>
      <c r="AZ958" s="78"/>
      <c r="BA958" s="78"/>
      <c r="BB958" s="78"/>
      <c r="BC958" s="78"/>
      <c r="BD958" s="78"/>
      <c r="BE958" s="78"/>
      <c r="BF958" s="78"/>
      <c r="BG958" s="78"/>
      <c r="BH958" s="78"/>
      <c r="BI958" s="78"/>
      <c r="BJ958" s="78"/>
      <c r="BK958" s="78"/>
      <c r="BL958" s="78"/>
      <c r="BM958" s="78"/>
      <c r="BN958" s="78"/>
      <c r="BO958" s="78"/>
      <c r="BP958" s="78"/>
      <c r="BQ958" s="78"/>
      <c r="BR958" s="78"/>
      <c r="BS958" s="78"/>
      <c r="BT958" s="78"/>
      <c r="BU958" s="78"/>
      <c r="BV958" s="78"/>
      <c r="BW958" s="78"/>
    </row>
    <row r="959" spans="1:75" s="84" customFormat="1" ht="19">
      <c r="A959" s="78"/>
      <c r="B959" s="141"/>
      <c r="C959" s="80"/>
      <c r="D959" s="78"/>
      <c r="E959" s="78"/>
      <c r="F959" s="150"/>
      <c r="G959" s="157"/>
      <c r="H959" s="150"/>
      <c r="I959" s="133"/>
      <c r="J959" s="150"/>
      <c r="K959" s="150"/>
      <c r="L959" s="165"/>
      <c r="M959" s="81"/>
      <c r="N959" s="150"/>
      <c r="O959" s="81"/>
      <c r="P959" s="165"/>
      <c r="Q959" s="81"/>
      <c r="R959" s="150"/>
      <c r="S959" s="83"/>
      <c r="T959" s="165"/>
      <c r="U959" s="81"/>
      <c r="V959" s="150"/>
      <c r="W959" s="82"/>
      <c r="X959" s="194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  <c r="AO959" s="78"/>
      <c r="AP959" s="78"/>
      <c r="AQ959" s="78"/>
      <c r="AR959" s="78"/>
      <c r="AS959" s="78"/>
      <c r="AT959" s="78"/>
      <c r="AU959" s="78"/>
      <c r="AV959" s="78"/>
      <c r="AW959" s="78"/>
      <c r="AX959" s="78"/>
      <c r="AY959" s="78"/>
      <c r="AZ959" s="78"/>
      <c r="BA959" s="78"/>
      <c r="BB959" s="78"/>
      <c r="BC959" s="78"/>
      <c r="BD959" s="78"/>
      <c r="BE959" s="78"/>
      <c r="BF959" s="78"/>
      <c r="BG959" s="78"/>
      <c r="BH959" s="78"/>
      <c r="BI959" s="78"/>
      <c r="BJ959" s="78"/>
      <c r="BK959" s="78"/>
      <c r="BL959" s="78"/>
      <c r="BM959" s="78"/>
      <c r="BN959" s="78"/>
      <c r="BO959" s="78"/>
      <c r="BP959" s="78"/>
      <c r="BQ959" s="78"/>
      <c r="BR959" s="78"/>
      <c r="BS959" s="78"/>
      <c r="BT959" s="78"/>
      <c r="BU959" s="78"/>
      <c r="BV959" s="78"/>
      <c r="BW959" s="78"/>
    </row>
    <row r="960" spans="1:75" s="84" customFormat="1" ht="19">
      <c r="A960" s="78"/>
      <c r="B960" s="141"/>
      <c r="C960" s="80"/>
      <c r="D960" s="78"/>
      <c r="E960" s="78"/>
      <c r="F960" s="150"/>
      <c r="G960" s="157"/>
      <c r="H960" s="150"/>
      <c r="I960" s="133"/>
      <c r="J960" s="150"/>
      <c r="K960" s="150"/>
      <c r="L960" s="165"/>
      <c r="M960" s="81"/>
      <c r="N960" s="150"/>
      <c r="O960" s="81"/>
      <c r="P960" s="165"/>
      <c r="Q960" s="81"/>
      <c r="R960" s="150"/>
      <c r="S960" s="83"/>
      <c r="T960" s="165"/>
      <c r="U960" s="81"/>
      <c r="V960" s="150"/>
      <c r="W960" s="82"/>
      <c r="X960" s="194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  <c r="AO960" s="78"/>
      <c r="AP960" s="78"/>
      <c r="AQ960" s="78"/>
      <c r="AR960" s="78"/>
      <c r="AS960" s="78"/>
      <c r="AT960" s="78"/>
      <c r="AU960" s="78"/>
      <c r="AV960" s="78"/>
      <c r="AW960" s="78"/>
      <c r="AX960" s="78"/>
      <c r="AY960" s="78"/>
      <c r="AZ960" s="78"/>
      <c r="BA960" s="78"/>
      <c r="BB960" s="78"/>
      <c r="BC960" s="78"/>
      <c r="BD960" s="78"/>
      <c r="BE960" s="78"/>
      <c r="BF960" s="78"/>
      <c r="BG960" s="78"/>
      <c r="BH960" s="78"/>
      <c r="BI960" s="78"/>
      <c r="BJ960" s="78"/>
      <c r="BK960" s="78"/>
      <c r="BL960" s="78"/>
      <c r="BM960" s="78"/>
      <c r="BN960" s="78"/>
      <c r="BO960" s="78"/>
      <c r="BP960" s="78"/>
      <c r="BQ960" s="78"/>
      <c r="BR960" s="78"/>
      <c r="BS960" s="78"/>
      <c r="BT960" s="78"/>
      <c r="BU960" s="78"/>
      <c r="BV960" s="78"/>
      <c r="BW960" s="78"/>
    </row>
    <row r="961" spans="1:75" s="84" customFormat="1" ht="19">
      <c r="A961" s="78"/>
      <c r="B961" s="141"/>
      <c r="C961" s="80"/>
      <c r="D961" s="78"/>
      <c r="E961" s="78"/>
      <c r="F961" s="150"/>
      <c r="G961" s="157"/>
      <c r="H961" s="150"/>
      <c r="I961" s="133"/>
      <c r="J961" s="150"/>
      <c r="K961" s="150"/>
      <c r="L961" s="165"/>
      <c r="M961" s="81"/>
      <c r="N961" s="150"/>
      <c r="O961" s="81"/>
      <c r="P961" s="165"/>
      <c r="Q961" s="81"/>
      <c r="R961" s="150"/>
      <c r="S961" s="83"/>
      <c r="T961" s="165"/>
      <c r="U961" s="81"/>
      <c r="V961" s="150"/>
      <c r="W961" s="82"/>
      <c r="X961" s="194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  <c r="AO961" s="78"/>
      <c r="AP961" s="78"/>
      <c r="AQ961" s="78"/>
      <c r="AR961" s="78"/>
      <c r="AS961" s="78"/>
      <c r="AT961" s="78"/>
      <c r="AU961" s="78"/>
      <c r="AV961" s="78"/>
      <c r="AW961" s="78"/>
      <c r="AX961" s="78"/>
      <c r="AY961" s="78"/>
      <c r="AZ961" s="78"/>
      <c r="BA961" s="78"/>
      <c r="BB961" s="78"/>
      <c r="BC961" s="78"/>
      <c r="BD961" s="78"/>
      <c r="BE961" s="78"/>
      <c r="BF961" s="78"/>
      <c r="BG961" s="78"/>
      <c r="BH961" s="78"/>
      <c r="BI961" s="78"/>
      <c r="BJ961" s="78"/>
      <c r="BK961" s="78"/>
      <c r="BL961" s="78"/>
      <c r="BM961" s="78"/>
      <c r="BN961" s="78"/>
      <c r="BO961" s="78"/>
      <c r="BP961" s="78"/>
      <c r="BQ961" s="78"/>
      <c r="BR961" s="78"/>
      <c r="BS961" s="78"/>
      <c r="BT961" s="78"/>
      <c r="BU961" s="78"/>
      <c r="BV961" s="78"/>
      <c r="BW961" s="78"/>
    </row>
    <row r="962" spans="1:75" s="84" customFormat="1" ht="19">
      <c r="A962" s="78"/>
      <c r="B962" s="141"/>
      <c r="C962" s="80"/>
      <c r="D962" s="78"/>
      <c r="E962" s="78"/>
      <c r="F962" s="150"/>
      <c r="G962" s="157"/>
      <c r="H962" s="150"/>
      <c r="I962" s="133"/>
      <c r="J962" s="150"/>
      <c r="K962" s="150"/>
      <c r="L962" s="165"/>
      <c r="M962" s="81"/>
      <c r="N962" s="150"/>
      <c r="O962" s="81"/>
      <c r="P962" s="165"/>
      <c r="Q962" s="81"/>
      <c r="R962" s="150"/>
      <c r="S962" s="83"/>
      <c r="T962" s="165"/>
      <c r="U962" s="81"/>
      <c r="V962" s="150"/>
      <c r="W962" s="82"/>
      <c r="X962" s="194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  <c r="AO962" s="78"/>
      <c r="AP962" s="78"/>
      <c r="AQ962" s="78"/>
      <c r="AR962" s="78"/>
      <c r="AS962" s="78"/>
      <c r="AT962" s="78"/>
      <c r="AU962" s="78"/>
      <c r="AV962" s="78"/>
      <c r="AW962" s="78"/>
      <c r="AX962" s="78"/>
      <c r="AY962" s="78"/>
      <c r="AZ962" s="78"/>
      <c r="BA962" s="78"/>
      <c r="BB962" s="78"/>
      <c r="BC962" s="78"/>
      <c r="BD962" s="78"/>
      <c r="BE962" s="78"/>
      <c r="BF962" s="78"/>
      <c r="BG962" s="78"/>
      <c r="BH962" s="78"/>
      <c r="BI962" s="78"/>
      <c r="BJ962" s="78"/>
      <c r="BK962" s="78"/>
      <c r="BL962" s="78"/>
      <c r="BM962" s="78"/>
      <c r="BN962" s="78"/>
      <c r="BO962" s="78"/>
      <c r="BP962" s="78"/>
      <c r="BQ962" s="78"/>
      <c r="BR962" s="78"/>
      <c r="BS962" s="78"/>
      <c r="BT962" s="78"/>
      <c r="BU962" s="78"/>
      <c r="BV962" s="78"/>
      <c r="BW962" s="78"/>
    </row>
    <row r="963" spans="1:75" s="84" customFormat="1" ht="19">
      <c r="A963" s="78"/>
      <c r="B963" s="141"/>
      <c r="C963" s="80"/>
      <c r="D963" s="78"/>
      <c r="E963" s="78"/>
      <c r="F963" s="150"/>
      <c r="G963" s="157"/>
      <c r="H963" s="150"/>
      <c r="I963" s="133"/>
      <c r="J963" s="150"/>
      <c r="K963" s="150"/>
      <c r="L963" s="165"/>
      <c r="M963" s="81"/>
      <c r="N963" s="150"/>
      <c r="O963" s="81"/>
      <c r="P963" s="165"/>
      <c r="Q963" s="81"/>
      <c r="R963" s="150"/>
      <c r="S963" s="83"/>
      <c r="T963" s="165"/>
      <c r="U963" s="81"/>
      <c r="V963" s="150"/>
      <c r="W963" s="82"/>
      <c r="X963" s="194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  <c r="AO963" s="78"/>
      <c r="AP963" s="78"/>
      <c r="AQ963" s="78"/>
      <c r="AR963" s="78"/>
      <c r="AS963" s="78"/>
      <c r="AT963" s="78"/>
      <c r="AU963" s="78"/>
      <c r="AV963" s="78"/>
      <c r="AW963" s="78"/>
      <c r="AX963" s="78"/>
      <c r="AY963" s="78"/>
      <c r="AZ963" s="78"/>
      <c r="BA963" s="78"/>
      <c r="BB963" s="78"/>
      <c r="BC963" s="78"/>
      <c r="BD963" s="78"/>
      <c r="BE963" s="78"/>
      <c r="BF963" s="78"/>
      <c r="BG963" s="78"/>
      <c r="BH963" s="78"/>
      <c r="BI963" s="78"/>
      <c r="BJ963" s="78"/>
      <c r="BK963" s="78"/>
      <c r="BL963" s="78"/>
      <c r="BM963" s="78"/>
      <c r="BN963" s="78"/>
      <c r="BO963" s="78"/>
      <c r="BP963" s="78"/>
      <c r="BQ963" s="78"/>
      <c r="BR963" s="78"/>
      <c r="BS963" s="78"/>
      <c r="BT963" s="78"/>
      <c r="BU963" s="78"/>
      <c r="BV963" s="78"/>
      <c r="BW963" s="78"/>
    </row>
    <row r="964" spans="1:75" s="84" customFormat="1" ht="19">
      <c r="A964" s="78"/>
      <c r="B964" s="141"/>
      <c r="C964" s="80"/>
      <c r="D964" s="78"/>
      <c r="E964" s="78"/>
      <c r="F964" s="150"/>
      <c r="G964" s="157"/>
      <c r="H964" s="150"/>
      <c r="I964" s="133"/>
      <c r="J964" s="150"/>
      <c r="K964" s="150"/>
      <c r="L964" s="165"/>
      <c r="M964" s="81"/>
      <c r="N964" s="150"/>
      <c r="O964" s="81"/>
      <c r="P964" s="165"/>
      <c r="Q964" s="81"/>
      <c r="R964" s="150"/>
      <c r="S964" s="83"/>
      <c r="T964" s="165"/>
      <c r="U964" s="81"/>
      <c r="V964" s="150"/>
      <c r="W964" s="82"/>
      <c r="X964" s="194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  <c r="AO964" s="78"/>
      <c r="AP964" s="78"/>
      <c r="AQ964" s="78"/>
      <c r="AR964" s="78"/>
      <c r="AS964" s="78"/>
      <c r="AT964" s="78"/>
      <c r="AU964" s="78"/>
      <c r="AV964" s="78"/>
      <c r="AW964" s="78"/>
      <c r="AX964" s="78"/>
      <c r="AY964" s="78"/>
      <c r="AZ964" s="78"/>
      <c r="BA964" s="78"/>
      <c r="BB964" s="78"/>
      <c r="BC964" s="78"/>
      <c r="BD964" s="78"/>
      <c r="BE964" s="78"/>
      <c r="BF964" s="78"/>
      <c r="BG964" s="78"/>
      <c r="BH964" s="78"/>
      <c r="BI964" s="78"/>
      <c r="BJ964" s="78"/>
      <c r="BK964" s="78"/>
      <c r="BL964" s="78"/>
      <c r="BM964" s="78"/>
      <c r="BN964" s="78"/>
      <c r="BO964" s="78"/>
      <c r="BP964" s="78"/>
      <c r="BQ964" s="78"/>
      <c r="BR964" s="78"/>
      <c r="BS964" s="78"/>
      <c r="BT964" s="78"/>
      <c r="BU964" s="78"/>
      <c r="BV964" s="78"/>
      <c r="BW964" s="78"/>
    </row>
    <row r="965" spans="1:75" s="84" customFormat="1" ht="19">
      <c r="A965" s="78"/>
      <c r="B965" s="141"/>
      <c r="C965" s="80"/>
      <c r="D965" s="78"/>
      <c r="E965" s="78"/>
      <c r="F965" s="150"/>
      <c r="G965" s="157"/>
      <c r="H965" s="150"/>
      <c r="I965" s="133"/>
      <c r="J965" s="150"/>
      <c r="K965" s="150"/>
      <c r="L965" s="165"/>
      <c r="M965" s="81"/>
      <c r="N965" s="150"/>
      <c r="O965" s="81"/>
      <c r="P965" s="165"/>
      <c r="Q965" s="81"/>
      <c r="R965" s="150"/>
      <c r="S965" s="83"/>
      <c r="T965" s="165"/>
      <c r="U965" s="81"/>
      <c r="V965" s="150"/>
      <c r="W965" s="82"/>
      <c r="X965" s="194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  <c r="AO965" s="78"/>
      <c r="AP965" s="78"/>
      <c r="AQ965" s="78"/>
      <c r="AR965" s="78"/>
      <c r="AS965" s="78"/>
      <c r="AT965" s="78"/>
      <c r="AU965" s="78"/>
      <c r="AV965" s="78"/>
      <c r="AW965" s="78"/>
      <c r="AX965" s="78"/>
      <c r="AY965" s="78"/>
      <c r="AZ965" s="78"/>
      <c r="BA965" s="78"/>
      <c r="BB965" s="78"/>
      <c r="BC965" s="78"/>
      <c r="BD965" s="78"/>
      <c r="BE965" s="78"/>
      <c r="BF965" s="78"/>
      <c r="BG965" s="78"/>
      <c r="BH965" s="78"/>
      <c r="BI965" s="78"/>
      <c r="BJ965" s="78"/>
      <c r="BK965" s="78"/>
      <c r="BL965" s="78"/>
      <c r="BM965" s="78"/>
      <c r="BN965" s="78"/>
      <c r="BO965" s="78"/>
      <c r="BP965" s="78"/>
      <c r="BQ965" s="78"/>
      <c r="BR965" s="78"/>
      <c r="BS965" s="78"/>
      <c r="BT965" s="78"/>
      <c r="BU965" s="78"/>
      <c r="BV965" s="78"/>
      <c r="BW965" s="78"/>
    </row>
    <row r="966" spans="1:75" s="84" customFormat="1" ht="19">
      <c r="A966" s="78"/>
      <c r="B966" s="141"/>
      <c r="C966" s="80"/>
      <c r="D966" s="78"/>
      <c r="E966" s="78"/>
      <c r="F966" s="150"/>
      <c r="G966" s="157"/>
      <c r="H966" s="150"/>
      <c r="I966" s="133"/>
      <c r="J966" s="150"/>
      <c r="K966" s="150"/>
      <c r="L966" s="165"/>
      <c r="M966" s="81"/>
      <c r="N966" s="150"/>
      <c r="O966" s="81"/>
      <c r="P966" s="165"/>
      <c r="Q966" s="81"/>
      <c r="R966" s="150"/>
      <c r="S966" s="83"/>
      <c r="T966" s="165"/>
      <c r="U966" s="81"/>
      <c r="V966" s="150"/>
      <c r="W966" s="82"/>
      <c r="X966" s="194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  <c r="AV966" s="78"/>
      <c r="AW966" s="78"/>
      <c r="AX966" s="78"/>
      <c r="AY966" s="78"/>
      <c r="AZ966" s="78"/>
      <c r="BA966" s="78"/>
      <c r="BB966" s="78"/>
      <c r="BC966" s="78"/>
      <c r="BD966" s="78"/>
      <c r="BE966" s="78"/>
      <c r="BF966" s="78"/>
      <c r="BG966" s="78"/>
      <c r="BH966" s="78"/>
      <c r="BI966" s="78"/>
      <c r="BJ966" s="78"/>
      <c r="BK966" s="78"/>
      <c r="BL966" s="78"/>
      <c r="BM966" s="78"/>
      <c r="BN966" s="78"/>
      <c r="BO966" s="78"/>
      <c r="BP966" s="78"/>
      <c r="BQ966" s="78"/>
      <c r="BR966" s="78"/>
      <c r="BS966" s="78"/>
      <c r="BT966" s="78"/>
      <c r="BU966" s="78"/>
      <c r="BV966" s="78"/>
      <c r="BW966" s="78"/>
    </row>
    <row r="967" spans="1:75" s="84" customFormat="1" ht="19">
      <c r="A967" s="78"/>
      <c r="B967" s="141"/>
      <c r="C967" s="80"/>
      <c r="D967" s="78"/>
      <c r="E967" s="78"/>
      <c r="F967" s="150"/>
      <c r="G967" s="157"/>
      <c r="H967" s="150"/>
      <c r="I967" s="133"/>
      <c r="J967" s="150"/>
      <c r="K967" s="150"/>
      <c r="L967" s="165"/>
      <c r="M967" s="81"/>
      <c r="N967" s="150"/>
      <c r="O967" s="81"/>
      <c r="P967" s="165"/>
      <c r="Q967" s="81"/>
      <c r="R967" s="150"/>
      <c r="S967" s="83"/>
      <c r="T967" s="165"/>
      <c r="U967" s="81"/>
      <c r="V967" s="150"/>
      <c r="W967" s="82"/>
      <c r="X967" s="194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  <c r="AV967" s="78"/>
      <c r="AW967" s="78"/>
      <c r="AX967" s="78"/>
      <c r="AY967" s="78"/>
      <c r="AZ967" s="78"/>
      <c r="BA967" s="78"/>
      <c r="BB967" s="78"/>
      <c r="BC967" s="78"/>
      <c r="BD967" s="78"/>
      <c r="BE967" s="78"/>
      <c r="BF967" s="78"/>
      <c r="BG967" s="78"/>
      <c r="BH967" s="78"/>
      <c r="BI967" s="78"/>
      <c r="BJ967" s="78"/>
      <c r="BK967" s="78"/>
      <c r="BL967" s="78"/>
      <c r="BM967" s="78"/>
      <c r="BN967" s="78"/>
      <c r="BO967" s="78"/>
      <c r="BP967" s="78"/>
      <c r="BQ967" s="78"/>
      <c r="BR967" s="78"/>
      <c r="BS967" s="78"/>
      <c r="BT967" s="78"/>
      <c r="BU967" s="78"/>
      <c r="BV967" s="78"/>
      <c r="BW967" s="78"/>
    </row>
    <row r="968" spans="1:75" s="84" customFormat="1" ht="19">
      <c r="A968" s="78"/>
      <c r="B968" s="141"/>
      <c r="C968" s="80"/>
      <c r="D968" s="78"/>
      <c r="E968" s="78"/>
      <c r="F968" s="150"/>
      <c r="G968" s="157"/>
      <c r="H968" s="150"/>
      <c r="I968" s="133"/>
      <c r="J968" s="150"/>
      <c r="K968" s="150"/>
      <c r="L968" s="165"/>
      <c r="M968" s="81"/>
      <c r="N968" s="150"/>
      <c r="O968" s="81"/>
      <c r="P968" s="165"/>
      <c r="Q968" s="81"/>
      <c r="R968" s="150"/>
      <c r="S968" s="83"/>
      <c r="T968" s="165"/>
      <c r="U968" s="81"/>
      <c r="V968" s="150"/>
      <c r="W968" s="82"/>
      <c r="X968" s="194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  <c r="AX968" s="78"/>
      <c r="AY968" s="78"/>
      <c r="AZ968" s="78"/>
      <c r="BA968" s="78"/>
      <c r="BB968" s="78"/>
      <c r="BC968" s="78"/>
      <c r="BD968" s="78"/>
      <c r="BE968" s="78"/>
      <c r="BF968" s="78"/>
      <c r="BG968" s="78"/>
      <c r="BH968" s="78"/>
      <c r="BI968" s="78"/>
      <c r="BJ968" s="78"/>
      <c r="BK968" s="78"/>
      <c r="BL968" s="78"/>
      <c r="BM968" s="78"/>
      <c r="BN968" s="78"/>
      <c r="BO968" s="78"/>
      <c r="BP968" s="78"/>
      <c r="BQ968" s="78"/>
      <c r="BR968" s="78"/>
      <c r="BS968" s="78"/>
      <c r="BT968" s="78"/>
      <c r="BU968" s="78"/>
      <c r="BV968" s="78"/>
      <c r="BW968" s="78"/>
    </row>
    <row r="969" spans="1:75" s="84" customFormat="1" ht="19">
      <c r="A969" s="78"/>
      <c r="B969" s="141"/>
      <c r="C969" s="80"/>
      <c r="D969" s="78"/>
      <c r="E969" s="78"/>
      <c r="F969" s="150"/>
      <c r="G969" s="157"/>
      <c r="H969" s="150"/>
      <c r="I969" s="133"/>
      <c r="J969" s="150"/>
      <c r="K969" s="150"/>
      <c r="L969" s="165"/>
      <c r="M969" s="81"/>
      <c r="N969" s="150"/>
      <c r="O969" s="81"/>
      <c r="P969" s="165"/>
      <c r="Q969" s="81"/>
      <c r="R969" s="150"/>
      <c r="S969" s="83"/>
      <c r="T969" s="165"/>
      <c r="U969" s="81"/>
      <c r="V969" s="150"/>
      <c r="W969" s="82"/>
      <c r="X969" s="194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  <c r="AO969" s="78"/>
      <c r="AP969" s="78"/>
      <c r="AQ969" s="78"/>
      <c r="AR969" s="78"/>
      <c r="AS969" s="78"/>
      <c r="AT969" s="78"/>
      <c r="AU969" s="78"/>
      <c r="AV969" s="78"/>
      <c r="AW969" s="78"/>
      <c r="AX969" s="78"/>
      <c r="AY969" s="78"/>
      <c r="AZ969" s="78"/>
      <c r="BA969" s="78"/>
      <c r="BB969" s="78"/>
      <c r="BC969" s="78"/>
      <c r="BD969" s="78"/>
      <c r="BE969" s="78"/>
      <c r="BF969" s="78"/>
      <c r="BG969" s="78"/>
      <c r="BH969" s="78"/>
      <c r="BI969" s="78"/>
      <c r="BJ969" s="78"/>
      <c r="BK969" s="78"/>
      <c r="BL969" s="78"/>
      <c r="BM969" s="78"/>
      <c r="BN969" s="78"/>
      <c r="BO969" s="78"/>
      <c r="BP969" s="78"/>
      <c r="BQ969" s="78"/>
      <c r="BR969" s="78"/>
      <c r="BS969" s="78"/>
      <c r="BT969" s="78"/>
      <c r="BU969" s="78"/>
      <c r="BV969" s="78"/>
      <c r="BW969" s="78"/>
    </row>
    <row r="970" spans="1:75" s="84" customFormat="1" ht="19">
      <c r="A970" s="78"/>
      <c r="B970" s="141"/>
      <c r="C970" s="80"/>
      <c r="D970" s="78"/>
      <c r="E970" s="78"/>
      <c r="F970" s="150"/>
      <c r="G970" s="157"/>
      <c r="H970" s="150"/>
      <c r="I970" s="133"/>
      <c r="J970" s="150"/>
      <c r="K970" s="150"/>
      <c r="L970" s="165"/>
      <c r="M970" s="81"/>
      <c r="N970" s="150"/>
      <c r="O970" s="81"/>
      <c r="P970" s="165"/>
      <c r="Q970" s="81"/>
      <c r="R970" s="150"/>
      <c r="S970" s="83"/>
      <c r="T970" s="165"/>
      <c r="U970" s="81"/>
      <c r="V970" s="150"/>
      <c r="W970" s="82"/>
      <c r="X970" s="194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  <c r="AO970" s="78"/>
      <c r="AP970" s="78"/>
      <c r="AQ970" s="78"/>
      <c r="AR970" s="78"/>
      <c r="AS970" s="78"/>
      <c r="AT970" s="78"/>
      <c r="AU970" s="78"/>
      <c r="AV970" s="78"/>
      <c r="AW970" s="78"/>
      <c r="AX970" s="78"/>
      <c r="AY970" s="78"/>
      <c r="AZ970" s="78"/>
      <c r="BA970" s="78"/>
      <c r="BB970" s="78"/>
      <c r="BC970" s="78"/>
      <c r="BD970" s="78"/>
      <c r="BE970" s="78"/>
      <c r="BF970" s="78"/>
      <c r="BG970" s="78"/>
      <c r="BH970" s="78"/>
      <c r="BI970" s="78"/>
      <c r="BJ970" s="78"/>
      <c r="BK970" s="78"/>
      <c r="BL970" s="78"/>
      <c r="BM970" s="78"/>
      <c r="BN970" s="78"/>
      <c r="BO970" s="78"/>
      <c r="BP970" s="78"/>
      <c r="BQ970" s="78"/>
      <c r="BR970" s="78"/>
      <c r="BS970" s="78"/>
      <c r="BT970" s="78"/>
      <c r="BU970" s="78"/>
      <c r="BV970" s="78"/>
      <c r="BW970" s="78"/>
    </row>
    <row r="971" spans="1:75" s="84" customFormat="1" ht="19">
      <c r="A971" s="78"/>
      <c r="B971" s="141"/>
      <c r="C971" s="80"/>
      <c r="D971" s="78"/>
      <c r="E971" s="78"/>
      <c r="F971" s="150"/>
      <c r="G971" s="157"/>
      <c r="H971" s="150"/>
      <c r="I971" s="133"/>
      <c r="J971" s="150"/>
      <c r="K971" s="150"/>
      <c r="L971" s="165"/>
      <c r="M971" s="81"/>
      <c r="N971" s="150"/>
      <c r="O971" s="81"/>
      <c r="P971" s="165"/>
      <c r="Q971" s="81"/>
      <c r="R971" s="150"/>
      <c r="S971" s="83"/>
      <c r="T971" s="165"/>
      <c r="U971" s="81"/>
      <c r="V971" s="150"/>
      <c r="W971" s="82"/>
      <c r="X971" s="194"/>
      <c r="Y971" s="78"/>
      <c r="Z971" s="78"/>
      <c r="AA971" s="78"/>
      <c r="AB971" s="78"/>
      <c r="AC971" s="78"/>
      <c r="AD971" s="78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  <c r="AO971" s="78"/>
      <c r="AP971" s="78"/>
      <c r="AQ971" s="78"/>
      <c r="AR971" s="78"/>
      <c r="AS971" s="78"/>
      <c r="AT971" s="78"/>
      <c r="AU971" s="78"/>
      <c r="AV971" s="78"/>
      <c r="AW971" s="78"/>
      <c r="AX971" s="78"/>
      <c r="AY971" s="78"/>
      <c r="AZ971" s="78"/>
      <c r="BA971" s="78"/>
      <c r="BB971" s="78"/>
      <c r="BC971" s="78"/>
      <c r="BD971" s="78"/>
      <c r="BE971" s="78"/>
      <c r="BF971" s="78"/>
      <c r="BG971" s="78"/>
      <c r="BH971" s="78"/>
      <c r="BI971" s="78"/>
      <c r="BJ971" s="78"/>
      <c r="BK971" s="78"/>
      <c r="BL971" s="78"/>
      <c r="BM971" s="78"/>
      <c r="BN971" s="78"/>
      <c r="BO971" s="78"/>
      <c r="BP971" s="78"/>
      <c r="BQ971" s="78"/>
      <c r="BR971" s="78"/>
      <c r="BS971" s="78"/>
      <c r="BT971" s="78"/>
      <c r="BU971" s="78"/>
      <c r="BV971" s="78"/>
      <c r="BW971" s="78"/>
    </row>
    <row r="972" spans="1:75" s="84" customFormat="1" ht="19">
      <c r="A972" s="78"/>
      <c r="B972" s="141"/>
      <c r="C972" s="80"/>
      <c r="D972" s="78"/>
      <c r="E972" s="78"/>
      <c r="F972" s="150"/>
      <c r="G972" s="157"/>
      <c r="H972" s="150"/>
      <c r="I972" s="133"/>
      <c r="J972" s="150"/>
      <c r="K972" s="150"/>
      <c r="L972" s="165"/>
      <c r="M972" s="81"/>
      <c r="N972" s="150"/>
      <c r="O972" s="81"/>
      <c r="P972" s="165"/>
      <c r="Q972" s="81"/>
      <c r="R972" s="150"/>
      <c r="S972" s="83"/>
      <c r="T972" s="165"/>
      <c r="U972" s="81"/>
      <c r="V972" s="150"/>
      <c r="W972" s="82"/>
      <c r="X972" s="194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  <c r="AO972" s="78"/>
      <c r="AP972" s="78"/>
      <c r="AQ972" s="78"/>
      <c r="AR972" s="78"/>
      <c r="AS972" s="78"/>
      <c r="AT972" s="78"/>
      <c r="AU972" s="78"/>
      <c r="AV972" s="78"/>
      <c r="AW972" s="78"/>
      <c r="AX972" s="78"/>
      <c r="AY972" s="78"/>
      <c r="AZ972" s="78"/>
      <c r="BA972" s="78"/>
      <c r="BB972" s="78"/>
      <c r="BC972" s="78"/>
      <c r="BD972" s="78"/>
      <c r="BE972" s="78"/>
      <c r="BF972" s="78"/>
      <c r="BG972" s="78"/>
      <c r="BH972" s="78"/>
      <c r="BI972" s="78"/>
      <c r="BJ972" s="78"/>
      <c r="BK972" s="78"/>
      <c r="BL972" s="78"/>
      <c r="BM972" s="78"/>
      <c r="BN972" s="78"/>
      <c r="BO972" s="78"/>
      <c r="BP972" s="78"/>
      <c r="BQ972" s="78"/>
      <c r="BR972" s="78"/>
      <c r="BS972" s="78"/>
      <c r="BT972" s="78"/>
      <c r="BU972" s="78"/>
      <c r="BV972" s="78"/>
      <c r="BW972" s="78"/>
    </row>
    <row r="973" spans="1:75" s="84" customFormat="1" ht="19">
      <c r="A973" s="78"/>
      <c r="B973" s="141"/>
      <c r="C973" s="80"/>
      <c r="D973" s="78"/>
      <c r="E973" s="78"/>
      <c r="F973" s="150"/>
      <c r="G973" s="157"/>
      <c r="H973" s="150"/>
      <c r="I973" s="133"/>
      <c r="J973" s="150"/>
      <c r="K973" s="150"/>
      <c r="L973" s="165"/>
      <c r="M973" s="81"/>
      <c r="N973" s="150"/>
      <c r="O973" s="81"/>
      <c r="P973" s="165"/>
      <c r="Q973" s="81"/>
      <c r="R973" s="150"/>
      <c r="S973" s="83"/>
      <c r="T973" s="165"/>
      <c r="U973" s="81"/>
      <c r="V973" s="150"/>
      <c r="W973" s="82"/>
      <c r="X973" s="194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  <c r="AO973" s="78"/>
      <c r="AP973" s="78"/>
      <c r="AQ973" s="78"/>
      <c r="AR973" s="78"/>
      <c r="AS973" s="78"/>
      <c r="AT973" s="78"/>
      <c r="AU973" s="78"/>
      <c r="AV973" s="78"/>
      <c r="AW973" s="78"/>
      <c r="AX973" s="78"/>
      <c r="AY973" s="78"/>
      <c r="AZ973" s="78"/>
      <c r="BA973" s="78"/>
      <c r="BB973" s="78"/>
      <c r="BC973" s="78"/>
      <c r="BD973" s="78"/>
      <c r="BE973" s="78"/>
      <c r="BF973" s="78"/>
      <c r="BG973" s="78"/>
      <c r="BH973" s="78"/>
      <c r="BI973" s="78"/>
      <c r="BJ973" s="78"/>
      <c r="BK973" s="78"/>
      <c r="BL973" s="78"/>
      <c r="BM973" s="78"/>
      <c r="BN973" s="78"/>
      <c r="BO973" s="78"/>
      <c r="BP973" s="78"/>
      <c r="BQ973" s="78"/>
      <c r="BR973" s="78"/>
      <c r="BS973" s="78"/>
      <c r="BT973" s="78"/>
      <c r="BU973" s="78"/>
      <c r="BV973" s="78"/>
      <c r="BW973" s="78"/>
    </row>
    <row r="974" spans="1:75" s="84" customFormat="1" ht="19">
      <c r="A974" s="78"/>
      <c r="B974" s="141"/>
      <c r="C974" s="80"/>
      <c r="D974" s="78"/>
      <c r="E974" s="78"/>
      <c r="F974" s="150"/>
      <c r="G974" s="157"/>
      <c r="H974" s="150"/>
      <c r="I974" s="133"/>
      <c r="J974" s="150"/>
      <c r="K974" s="150"/>
      <c r="L974" s="165"/>
      <c r="M974" s="81"/>
      <c r="N974" s="150"/>
      <c r="O974" s="81"/>
      <c r="P974" s="165"/>
      <c r="Q974" s="81"/>
      <c r="R974" s="150"/>
      <c r="S974" s="83"/>
      <c r="T974" s="165"/>
      <c r="U974" s="81"/>
      <c r="V974" s="150"/>
      <c r="W974" s="82"/>
      <c r="X974" s="194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  <c r="AO974" s="78"/>
      <c r="AP974" s="78"/>
      <c r="AQ974" s="78"/>
      <c r="AR974" s="78"/>
      <c r="AS974" s="78"/>
      <c r="AT974" s="78"/>
      <c r="AU974" s="78"/>
      <c r="AV974" s="78"/>
      <c r="AW974" s="78"/>
      <c r="AX974" s="78"/>
      <c r="AY974" s="78"/>
      <c r="AZ974" s="78"/>
      <c r="BA974" s="78"/>
      <c r="BB974" s="78"/>
      <c r="BC974" s="78"/>
      <c r="BD974" s="78"/>
      <c r="BE974" s="78"/>
      <c r="BF974" s="78"/>
      <c r="BG974" s="78"/>
      <c r="BH974" s="78"/>
      <c r="BI974" s="78"/>
      <c r="BJ974" s="78"/>
      <c r="BK974" s="78"/>
      <c r="BL974" s="78"/>
      <c r="BM974" s="78"/>
      <c r="BN974" s="78"/>
      <c r="BO974" s="78"/>
      <c r="BP974" s="78"/>
      <c r="BQ974" s="78"/>
      <c r="BR974" s="78"/>
      <c r="BS974" s="78"/>
      <c r="BT974" s="78"/>
      <c r="BU974" s="78"/>
      <c r="BV974" s="78"/>
      <c r="BW974" s="78"/>
    </row>
    <row r="975" spans="1:75" s="84" customFormat="1" ht="19">
      <c r="A975" s="78"/>
      <c r="B975" s="141"/>
      <c r="C975" s="80"/>
      <c r="D975" s="78"/>
      <c r="E975" s="78"/>
      <c r="F975" s="150"/>
      <c r="G975" s="157"/>
      <c r="H975" s="150"/>
      <c r="I975" s="133"/>
      <c r="J975" s="150"/>
      <c r="K975" s="150"/>
      <c r="L975" s="165"/>
      <c r="M975" s="81"/>
      <c r="N975" s="150"/>
      <c r="O975" s="81"/>
      <c r="P975" s="165"/>
      <c r="Q975" s="81"/>
      <c r="R975" s="150"/>
      <c r="S975" s="83"/>
      <c r="T975" s="165"/>
      <c r="U975" s="81"/>
      <c r="V975" s="150"/>
      <c r="W975" s="82"/>
      <c r="X975" s="194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  <c r="AV975" s="78"/>
      <c r="AW975" s="78"/>
      <c r="AX975" s="78"/>
      <c r="AY975" s="78"/>
      <c r="AZ975" s="78"/>
      <c r="BA975" s="78"/>
      <c r="BB975" s="78"/>
      <c r="BC975" s="78"/>
      <c r="BD975" s="78"/>
      <c r="BE975" s="78"/>
      <c r="BF975" s="78"/>
      <c r="BG975" s="78"/>
      <c r="BH975" s="78"/>
      <c r="BI975" s="78"/>
      <c r="BJ975" s="78"/>
      <c r="BK975" s="78"/>
      <c r="BL975" s="78"/>
      <c r="BM975" s="78"/>
      <c r="BN975" s="78"/>
      <c r="BO975" s="78"/>
      <c r="BP975" s="78"/>
      <c r="BQ975" s="78"/>
      <c r="BR975" s="78"/>
      <c r="BS975" s="78"/>
      <c r="BT975" s="78"/>
      <c r="BU975" s="78"/>
      <c r="BV975" s="78"/>
      <c r="BW975" s="78"/>
    </row>
    <row r="976" spans="1:75" s="84" customFormat="1" ht="19">
      <c r="A976" s="78"/>
      <c r="B976" s="141"/>
      <c r="C976" s="80"/>
      <c r="D976" s="78"/>
      <c r="E976" s="78"/>
      <c r="F976" s="150"/>
      <c r="G976" s="157"/>
      <c r="H976" s="150"/>
      <c r="I976" s="133"/>
      <c r="J976" s="150"/>
      <c r="K976" s="150"/>
      <c r="L976" s="165"/>
      <c r="M976" s="81"/>
      <c r="N976" s="150"/>
      <c r="O976" s="81"/>
      <c r="P976" s="165"/>
      <c r="Q976" s="81"/>
      <c r="R976" s="150"/>
      <c r="S976" s="83"/>
      <c r="T976" s="165"/>
      <c r="U976" s="81"/>
      <c r="V976" s="150"/>
      <c r="W976" s="82"/>
      <c r="X976" s="194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  <c r="AV976" s="78"/>
      <c r="AW976" s="78"/>
      <c r="AX976" s="78"/>
      <c r="AY976" s="78"/>
      <c r="AZ976" s="78"/>
      <c r="BA976" s="78"/>
      <c r="BB976" s="78"/>
      <c r="BC976" s="78"/>
      <c r="BD976" s="78"/>
      <c r="BE976" s="78"/>
      <c r="BF976" s="78"/>
      <c r="BG976" s="78"/>
      <c r="BH976" s="78"/>
      <c r="BI976" s="78"/>
      <c r="BJ976" s="78"/>
      <c r="BK976" s="78"/>
      <c r="BL976" s="78"/>
      <c r="BM976" s="78"/>
      <c r="BN976" s="78"/>
      <c r="BO976" s="78"/>
      <c r="BP976" s="78"/>
      <c r="BQ976" s="78"/>
      <c r="BR976" s="78"/>
      <c r="BS976" s="78"/>
      <c r="BT976" s="78"/>
      <c r="BU976" s="78"/>
      <c r="BV976" s="78"/>
      <c r="BW976" s="78"/>
    </row>
    <row r="977" spans="1:75" s="84" customFormat="1" ht="19">
      <c r="A977" s="78"/>
      <c r="B977" s="141"/>
      <c r="C977" s="80"/>
      <c r="D977" s="78"/>
      <c r="E977" s="78"/>
      <c r="F977" s="150"/>
      <c r="G977" s="157"/>
      <c r="H977" s="150"/>
      <c r="I977" s="133"/>
      <c r="J977" s="150"/>
      <c r="K977" s="150"/>
      <c r="L977" s="165"/>
      <c r="M977" s="81"/>
      <c r="N977" s="150"/>
      <c r="O977" s="81"/>
      <c r="P977" s="165"/>
      <c r="Q977" s="81"/>
      <c r="R977" s="150"/>
      <c r="S977" s="83"/>
      <c r="T977" s="165"/>
      <c r="U977" s="81"/>
      <c r="V977" s="150"/>
      <c r="W977" s="82"/>
      <c r="X977" s="194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  <c r="AV977" s="78"/>
      <c r="AW977" s="78"/>
      <c r="AX977" s="78"/>
      <c r="AY977" s="78"/>
      <c r="AZ977" s="78"/>
      <c r="BA977" s="78"/>
      <c r="BB977" s="78"/>
      <c r="BC977" s="78"/>
      <c r="BD977" s="78"/>
      <c r="BE977" s="78"/>
      <c r="BF977" s="78"/>
      <c r="BG977" s="78"/>
      <c r="BH977" s="78"/>
      <c r="BI977" s="78"/>
      <c r="BJ977" s="78"/>
      <c r="BK977" s="78"/>
      <c r="BL977" s="78"/>
      <c r="BM977" s="78"/>
      <c r="BN977" s="78"/>
      <c r="BO977" s="78"/>
      <c r="BP977" s="78"/>
      <c r="BQ977" s="78"/>
      <c r="BR977" s="78"/>
      <c r="BS977" s="78"/>
      <c r="BT977" s="78"/>
      <c r="BU977" s="78"/>
      <c r="BV977" s="78"/>
      <c r="BW977" s="78"/>
    </row>
    <row r="978" spans="1:75" s="84" customFormat="1" ht="19">
      <c r="A978" s="78"/>
      <c r="B978" s="141"/>
      <c r="C978" s="80"/>
      <c r="D978" s="78"/>
      <c r="E978" s="78"/>
      <c r="F978" s="150"/>
      <c r="G978" s="157"/>
      <c r="H978" s="150"/>
      <c r="I978" s="133"/>
      <c r="J978" s="150"/>
      <c r="K978" s="150"/>
      <c r="L978" s="165"/>
      <c r="M978" s="81"/>
      <c r="N978" s="150"/>
      <c r="O978" s="81"/>
      <c r="P978" s="165"/>
      <c r="Q978" s="81"/>
      <c r="R978" s="150"/>
      <c r="S978" s="83"/>
      <c r="T978" s="165"/>
      <c r="U978" s="81"/>
      <c r="V978" s="150"/>
      <c r="W978" s="82"/>
      <c r="X978" s="194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  <c r="AV978" s="78"/>
      <c r="AW978" s="78"/>
      <c r="AX978" s="78"/>
      <c r="AY978" s="78"/>
      <c r="AZ978" s="78"/>
      <c r="BA978" s="78"/>
      <c r="BB978" s="78"/>
      <c r="BC978" s="78"/>
      <c r="BD978" s="78"/>
      <c r="BE978" s="78"/>
      <c r="BF978" s="78"/>
      <c r="BG978" s="78"/>
      <c r="BH978" s="78"/>
      <c r="BI978" s="78"/>
      <c r="BJ978" s="78"/>
      <c r="BK978" s="78"/>
      <c r="BL978" s="78"/>
      <c r="BM978" s="78"/>
      <c r="BN978" s="78"/>
      <c r="BO978" s="78"/>
      <c r="BP978" s="78"/>
      <c r="BQ978" s="78"/>
      <c r="BR978" s="78"/>
      <c r="BS978" s="78"/>
      <c r="BT978" s="78"/>
      <c r="BU978" s="78"/>
      <c r="BV978" s="78"/>
      <c r="BW978" s="78"/>
    </row>
    <row r="979" spans="1:75" s="84" customFormat="1" ht="19">
      <c r="A979" s="78"/>
      <c r="B979" s="141"/>
      <c r="C979" s="80"/>
      <c r="D979" s="78"/>
      <c r="E979" s="78"/>
      <c r="F979" s="150"/>
      <c r="G979" s="157"/>
      <c r="H979" s="150"/>
      <c r="I979" s="133"/>
      <c r="J979" s="150"/>
      <c r="K979" s="150"/>
      <c r="L979" s="165"/>
      <c r="M979" s="81"/>
      <c r="N979" s="150"/>
      <c r="O979" s="81"/>
      <c r="P979" s="165"/>
      <c r="Q979" s="81"/>
      <c r="R979" s="150"/>
      <c r="S979" s="83"/>
      <c r="T979" s="165"/>
      <c r="U979" s="81"/>
      <c r="V979" s="150"/>
      <c r="W979" s="82"/>
      <c r="X979" s="194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  <c r="AV979" s="78"/>
      <c r="AW979" s="78"/>
      <c r="AX979" s="78"/>
      <c r="AY979" s="78"/>
      <c r="AZ979" s="78"/>
      <c r="BA979" s="78"/>
      <c r="BB979" s="78"/>
      <c r="BC979" s="78"/>
      <c r="BD979" s="78"/>
      <c r="BE979" s="78"/>
      <c r="BF979" s="78"/>
      <c r="BG979" s="78"/>
      <c r="BH979" s="78"/>
      <c r="BI979" s="78"/>
      <c r="BJ979" s="78"/>
      <c r="BK979" s="78"/>
      <c r="BL979" s="78"/>
      <c r="BM979" s="78"/>
      <c r="BN979" s="78"/>
      <c r="BO979" s="78"/>
      <c r="BP979" s="78"/>
      <c r="BQ979" s="78"/>
      <c r="BR979" s="78"/>
      <c r="BS979" s="78"/>
      <c r="BT979" s="78"/>
      <c r="BU979" s="78"/>
      <c r="BV979" s="78"/>
      <c r="BW979" s="78"/>
    </row>
    <row r="980" spans="1:75" s="84" customFormat="1" ht="19">
      <c r="A980" s="78"/>
      <c r="B980" s="141"/>
      <c r="C980" s="80"/>
      <c r="D980" s="78"/>
      <c r="E980" s="78"/>
      <c r="F980" s="150"/>
      <c r="G980" s="157"/>
      <c r="H980" s="150"/>
      <c r="I980" s="133"/>
      <c r="J980" s="150"/>
      <c r="K980" s="150"/>
      <c r="L980" s="165"/>
      <c r="M980" s="81"/>
      <c r="N980" s="150"/>
      <c r="O980" s="81"/>
      <c r="P980" s="165"/>
      <c r="Q980" s="81"/>
      <c r="R980" s="150"/>
      <c r="S980" s="83"/>
      <c r="T980" s="165"/>
      <c r="U980" s="81"/>
      <c r="V980" s="150"/>
      <c r="W980" s="82"/>
      <c r="X980" s="194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  <c r="AV980" s="78"/>
      <c r="AW980" s="78"/>
      <c r="AX980" s="78"/>
      <c r="AY980" s="78"/>
      <c r="AZ980" s="78"/>
      <c r="BA980" s="78"/>
      <c r="BB980" s="78"/>
      <c r="BC980" s="78"/>
      <c r="BD980" s="78"/>
      <c r="BE980" s="78"/>
      <c r="BF980" s="78"/>
      <c r="BG980" s="78"/>
      <c r="BH980" s="78"/>
      <c r="BI980" s="78"/>
      <c r="BJ980" s="78"/>
      <c r="BK980" s="78"/>
      <c r="BL980" s="78"/>
      <c r="BM980" s="78"/>
      <c r="BN980" s="78"/>
      <c r="BO980" s="78"/>
      <c r="BP980" s="78"/>
      <c r="BQ980" s="78"/>
      <c r="BR980" s="78"/>
      <c r="BS980" s="78"/>
      <c r="BT980" s="78"/>
      <c r="BU980" s="78"/>
      <c r="BV980" s="78"/>
      <c r="BW980" s="78"/>
    </row>
    <row r="981" spans="1:75" s="84" customFormat="1" ht="19">
      <c r="A981" s="78"/>
      <c r="B981" s="141"/>
      <c r="C981" s="80"/>
      <c r="D981" s="78"/>
      <c r="E981" s="78"/>
      <c r="F981" s="150"/>
      <c r="G981" s="157"/>
      <c r="H981" s="150"/>
      <c r="I981" s="133"/>
      <c r="J981" s="150"/>
      <c r="K981" s="150"/>
      <c r="L981" s="165"/>
      <c r="M981" s="81"/>
      <c r="N981" s="150"/>
      <c r="O981" s="81"/>
      <c r="P981" s="165"/>
      <c r="Q981" s="81"/>
      <c r="R981" s="150"/>
      <c r="S981" s="83"/>
      <c r="T981" s="165"/>
      <c r="U981" s="81"/>
      <c r="V981" s="150"/>
      <c r="W981" s="82"/>
      <c r="X981" s="194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  <c r="AV981" s="78"/>
      <c r="AW981" s="78"/>
      <c r="AX981" s="78"/>
      <c r="AY981" s="78"/>
      <c r="AZ981" s="78"/>
      <c r="BA981" s="78"/>
      <c r="BB981" s="78"/>
      <c r="BC981" s="78"/>
      <c r="BD981" s="78"/>
      <c r="BE981" s="78"/>
      <c r="BF981" s="78"/>
      <c r="BG981" s="78"/>
      <c r="BH981" s="78"/>
      <c r="BI981" s="78"/>
      <c r="BJ981" s="78"/>
      <c r="BK981" s="78"/>
      <c r="BL981" s="78"/>
      <c r="BM981" s="78"/>
      <c r="BN981" s="78"/>
      <c r="BO981" s="78"/>
      <c r="BP981" s="78"/>
      <c r="BQ981" s="78"/>
      <c r="BR981" s="78"/>
      <c r="BS981" s="78"/>
      <c r="BT981" s="78"/>
      <c r="BU981" s="78"/>
      <c r="BV981" s="78"/>
      <c r="BW981" s="78"/>
    </row>
    <row r="982" spans="1:75" s="84" customFormat="1" ht="19">
      <c r="A982" s="78"/>
      <c r="B982" s="141"/>
      <c r="C982" s="80"/>
      <c r="D982" s="78"/>
      <c r="E982" s="78"/>
      <c r="F982" s="150"/>
      <c r="G982" s="157"/>
      <c r="H982" s="150"/>
      <c r="I982" s="133"/>
      <c r="J982" s="150"/>
      <c r="K982" s="150"/>
      <c r="L982" s="165"/>
      <c r="M982" s="81"/>
      <c r="N982" s="150"/>
      <c r="O982" s="81"/>
      <c r="P982" s="165"/>
      <c r="Q982" s="81"/>
      <c r="R982" s="150"/>
      <c r="S982" s="83"/>
      <c r="T982" s="165"/>
      <c r="U982" s="81"/>
      <c r="V982" s="150"/>
      <c r="W982" s="82"/>
      <c r="X982" s="194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  <c r="AV982" s="78"/>
      <c r="AW982" s="78"/>
      <c r="AX982" s="78"/>
      <c r="AY982" s="78"/>
      <c r="AZ982" s="78"/>
      <c r="BA982" s="78"/>
      <c r="BB982" s="78"/>
      <c r="BC982" s="78"/>
      <c r="BD982" s="78"/>
      <c r="BE982" s="78"/>
      <c r="BF982" s="78"/>
      <c r="BG982" s="78"/>
      <c r="BH982" s="78"/>
      <c r="BI982" s="78"/>
      <c r="BJ982" s="78"/>
      <c r="BK982" s="78"/>
      <c r="BL982" s="78"/>
      <c r="BM982" s="78"/>
      <c r="BN982" s="78"/>
      <c r="BO982" s="78"/>
      <c r="BP982" s="78"/>
      <c r="BQ982" s="78"/>
      <c r="BR982" s="78"/>
      <c r="BS982" s="78"/>
      <c r="BT982" s="78"/>
      <c r="BU982" s="78"/>
      <c r="BV982" s="78"/>
      <c r="BW982" s="78"/>
    </row>
    <row r="983" spans="1:75" s="84" customFormat="1" ht="19">
      <c r="A983" s="78"/>
      <c r="B983" s="141"/>
      <c r="C983" s="80"/>
      <c r="D983" s="78"/>
      <c r="E983" s="78"/>
      <c r="F983" s="150"/>
      <c r="G983" s="157"/>
      <c r="H983" s="150"/>
      <c r="I983" s="133"/>
      <c r="J983" s="150"/>
      <c r="K983" s="150"/>
      <c r="L983" s="165"/>
      <c r="M983" s="81"/>
      <c r="N983" s="150"/>
      <c r="O983" s="81"/>
      <c r="P983" s="165"/>
      <c r="Q983" s="81"/>
      <c r="R983" s="150"/>
      <c r="S983" s="83"/>
      <c r="T983" s="165"/>
      <c r="U983" s="81"/>
      <c r="V983" s="150"/>
      <c r="W983" s="82"/>
      <c r="X983" s="194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  <c r="AV983" s="78"/>
      <c r="AW983" s="78"/>
      <c r="AX983" s="78"/>
      <c r="AY983" s="78"/>
      <c r="AZ983" s="78"/>
      <c r="BA983" s="78"/>
      <c r="BB983" s="78"/>
      <c r="BC983" s="78"/>
      <c r="BD983" s="78"/>
      <c r="BE983" s="78"/>
      <c r="BF983" s="78"/>
      <c r="BG983" s="78"/>
      <c r="BH983" s="78"/>
      <c r="BI983" s="78"/>
      <c r="BJ983" s="78"/>
      <c r="BK983" s="78"/>
      <c r="BL983" s="78"/>
      <c r="BM983" s="78"/>
      <c r="BN983" s="78"/>
      <c r="BO983" s="78"/>
      <c r="BP983" s="78"/>
      <c r="BQ983" s="78"/>
      <c r="BR983" s="78"/>
      <c r="BS983" s="78"/>
      <c r="BT983" s="78"/>
      <c r="BU983" s="78"/>
      <c r="BV983" s="78"/>
      <c r="BW983" s="78"/>
    </row>
    <row r="984" spans="1:75" s="84" customFormat="1" ht="19">
      <c r="A984" s="78"/>
      <c r="B984" s="141"/>
      <c r="C984" s="80"/>
      <c r="D984" s="78"/>
      <c r="E984" s="78"/>
      <c r="F984" s="150"/>
      <c r="G984" s="157"/>
      <c r="H984" s="150"/>
      <c r="I984" s="133"/>
      <c r="J984" s="150"/>
      <c r="K984" s="150"/>
      <c r="L984" s="165"/>
      <c r="M984" s="81"/>
      <c r="N984" s="150"/>
      <c r="O984" s="81"/>
      <c r="P984" s="165"/>
      <c r="Q984" s="81"/>
      <c r="R984" s="150"/>
      <c r="S984" s="83"/>
      <c r="T984" s="165"/>
      <c r="U984" s="81"/>
      <c r="V984" s="150"/>
      <c r="W984" s="82"/>
      <c r="X984" s="194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  <c r="AV984" s="78"/>
      <c r="AW984" s="78"/>
      <c r="AX984" s="78"/>
      <c r="AY984" s="78"/>
      <c r="AZ984" s="78"/>
      <c r="BA984" s="78"/>
      <c r="BB984" s="78"/>
      <c r="BC984" s="78"/>
      <c r="BD984" s="78"/>
      <c r="BE984" s="78"/>
      <c r="BF984" s="78"/>
      <c r="BG984" s="78"/>
      <c r="BH984" s="78"/>
      <c r="BI984" s="78"/>
      <c r="BJ984" s="78"/>
      <c r="BK984" s="78"/>
      <c r="BL984" s="78"/>
      <c r="BM984" s="78"/>
      <c r="BN984" s="78"/>
      <c r="BO984" s="78"/>
      <c r="BP984" s="78"/>
      <c r="BQ984" s="78"/>
      <c r="BR984" s="78"/>
      <c r="BS984" s="78"/>
      <c r="BT984" s="78"/>
      <c r="BU984" s="78"/>
      <c r="BV984" s="78"/>
      <c r="BW984" s="78"/>
    </row>
    <row r="985" spans="1:75" s="84" customFormat="1" ht="19">
      <c r="A985" s="78"/>
      <c r="B985" s="141"/>
      <c r="C985" s="80"/>
      <c r="D985" s="78"/>
      <c r="E985" s="78"/>
      <c r="F985" s="150"/>
      <c r="G985" s="157"/>
      <c r="H985" s="150"/>
      <c r="I985" s="133"/>
      <c r="J985" s="150"/>
      <c r="K985" s="150"/>
      <c r="L985" s="165"/>
      <c r="M985" s="81"/>
      <c r="N985" s="150"/>
      <c r="O985" s="81"/>
      <c r="P985" s="165"/>
      <c r="Q985" s="81"/>
      <c r="R985" s="150"/>
      <c r="S985" s="83"/>
      <c r="T985" s="165"/>
      <c r="U985" s="81"/>
      <c r="V985" s="150"/>
      <c r="W985" s="82"/>
      <c r="X985" s="194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  <c r="AV985" s="78"/>
      <c r="AW985" s="78"/>
      <c r="AX985" s="78"/>
      <c r="AY985" s="78"/>
      <c r="AZ985" s="78"/>
      <c r="BA985" s="78"/>
      <c r="BB985" s="78"/>
      <c r="BC985" s="78"/>
      <c r="BD985" s="78"/>
      <c r="BE985" s="78"/>
      <c r="BF985" s="78"/>
      <c r="BG985" s="78"/>
      <c r="BH985" s="78"/>
      <c r="BI985" s="78"/>
      <c r="BJ985" s="78"/>
      <c r="BK985" s="78"/>
      <c r="BL985" s="78"/>
      <c r="BM985" s="78"/>
      <c r="BN985" s="78"/>
      <c r="BO985" s="78"/>
      <c r="BP985" s="78"/>
      <c r="BQ985" s="78"/>
      <c r="BR985" s="78"/>
      <c r="BS985" s="78"/>
      <c r="BT985" s="78"/>
      <c r="BU985" s="78"/>
      <c r="BV985" s="78"/>
      <c r="BW985" s="78"/>
    </row>
    <row r="986" spans="1:75" s="84" customFormat="1" ht="19">
      <c r="A986" s="78"/>
      <c r="B986" s="141"/>
      <c r="C986" s="80"/>
      <c r="D986" s="78"/>
      <c r="E986" s="78"/>
      <c r="F986" s="150"/>
      <c r="G986" s="157"/>
      <c r="H986" s="150"/>
      <c r="I986" s="133"/>
      <c r="J986" s="150"/>
      <c r="K986" s="150"/>
      <c r="L986" s="165"/>
      <c r="M986" s="81"/>
      <c r="N986" s="150"/>
      <c r="O986" s="81"/>
      <c r="P986" s="165"/>
      <c r="Q986" s="81"/>
      <c r="R986" s="150"/>
      <c r="S986" s="83"/>
      <c r="T986" s="165"/>
      <c r="U986" s="81"/>
      <c r="V986" s="150"/>
      <c r="W986" s="82"/>
      <c r="X986" s="194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  <c r="AX986" s="78"/>
      <c r="AY986" s="78"/>
      <c r="AZ986" s="78"/>
      <c r="BA986" s="78"/>
      <c r="BB986" s="78"/>
      <c r="BC986" s="78"/>
      <c r="BD986" s="78"/>
      <c r="BE986" s="78"/>
      <c r="BF986" s="78"/>
      <c r="BG986" s="78"/>
      <c r="BH986" s="78"/>
      <c r="BI986" s="78"/>
      <c r="BJ986" s="78"/>
      <c r="BK986" s="78"/>
      <c r="BL986" s="78"/>
      <c r="BM986" s="78"/>
      <c r="BN986" s="78"/>
      <c r="BO986" s="78"/>
      <c r="BP986" s="78"/>
      <c r="BQ986" s="78"/>
      <c r="BR986" s="78"/>
      <c r="BS986" s="78"/>
      <c r="BT986" s="78"/>
      <c r="BU986" s="78"/>
      <c r="BV986" s="78"/>
      <c r="BW986" s="78"/>
    </row>
    <row r="987" spans="1:75" s="84" customFormat="1" ht="19">
      <c r="A987" s="78"/>
      <c r="B987" s="141"/>
      <c r="C987" s="80"/>
      <c r="D987" s="78"/>
      <c r="E987" s="78"/>
      <c r="F987" s="150"/>
      <c r="G987" s="157"/>
      <c r="H987" s="150"/>
      <c r="I987" s="133"/>
      <c r="J987" s="150"/>
      <c r="K987" s="150"/>
      <c r="L987" s="165"/>
      <c r="M987" s="81"/>
      <c r="N987" s="150"/>
      <c r="O987" s="81"/>
      <c r="P987" s="165"/>
      <c r="Q987" s="81"/>
      <c r="R987" s="150"/>
      <c r="S987" s="83"/>
      <c r="T987" s="165"/>
      <c r="U987" s="81"/>
      <c r="V987" s="150"/>
      <c r="W987" s="82"/>
      <c r="X987" s="194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  <c r="AV987" s="78"/>
      <c r="AW987" s="78"/>
      <c r="AX987" s="78"/>
      <c r="AY987" s="78"/>
      <c r="AZ987" s="78"/>
      <c r="BA987" s="78"/>
      <c r="BB987" s="78"/>
      <c r="BC987" s="78"/>
      <c r="BD987" s="78"/>
      <c r="BE987" s="78"/>
      <c r="BF987" s="78"/>
      <c r="BG987" s="78"/>
      <c r="BH987" s="78"/>
      <c r="BI987" s="78"/>
      <c r="BJ987" s="78"/>
      <c r="BK987" s="78"/>
      <c r="BL987" s="78"/>
      <c r="BM987" s="78"/>
      <c r="BN987" s="78"/>
      <c r="BO987" s="78"/>
      <c r="BP987" s="78"/>
      <c r="BQ987" s="78"/>
      <c r="BR987" s="78"/>
      <c r="BS987" s="78"/>
      <c r="BT987" s="78"/>
      <c r="BU987" s="78"/>
      <c r="BV987" s="78"/>
      <c r="BW987" s="78"/>
    </row>
    <row r="988" spans="1:75" s="84" customFormat="1" ht="19">
      <c r="A988" s="78"/>
      <c r="B988" s="141"/>
      <c r="C988" s="80"/>
      <c r="D988" s="78"/>
      <c r="E988" s="78"/>
      <c r="F988" s="150"/>
      <c r="G988" s="157"/>
      <c r="H988" s="150"/>
      <c r="I988" s="133"/>
      <c r="J988" s="150"/>
      <c r="K988" s="150"/>
      <c r="L988" s="165"/>
      <c r="M988" s="81"/>
      <c r="N988" s="150"/>
      <c r="O988" s="81"/>
      <c r="P988" s="165"/>
      <c r="Q988" s="81"/>
      <c r="R988" s="150"/>
      <c r="S988" s="83"/>
      <c r="T988" s="165"/>
      <c r="U988" s="81"/>
      <c r="V988" s="150"/>
      <c r="W988" s="82"/>
      <c r="X988" s="194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  <c r="AV988" s="78"/>
      <c r="AW988" s="78"/>
      <c r="AX988" s="78"/>
      <c r="AY988" s="78"/>
      <c r="AZ988" s="78"/>
      <c r="BA988" s="78"/>
      <c r="BB988" s="78"/>
      <c r="BC988" s="78"/>
      <c r="BD988" s="78"/>
      <c r="BE988" s="78"/>
      <c r="BF988" s="78"/>
      <c r="BG988" s="78"/>
      <c r="BH988" s="78"/>
      <c r="BI988" s="78"/>
      <c r="BJ988" s="78"/>
      <c r="BK988" s="78"/>
      <c r="BL988" s="78"/>
      <c r="BM988" s="78"/>
      <c r="BN988" s="78"/>
      <c r="BO988" s="78"/>
      <c r="BP988" s="78"/>
      <c r="BQ988" s="78"/>
      <c r="BR988" s="78"/>
      <c r="BS988" s="78"/>
      <c r="BT988" s="78"/>
      <c r="BU988" s="78"/>
      <c r="BV988" s="78"/>
      <c r="BW988" s="78"/>
    </row>
    <row r="989" spans="1:75" s="84" customFormat="1" ht="19">
      <c r="A989" s="78"/>
      <c r="B989" s="141"/>
      <c r="C989" s="80"/>
      <c r="D989" s="78"/>
      <c r="E989" s="78"/>
      <c r="F989" s="150"/>
      <c r="G989" s="157"/>
      <c r="H989" s="150"/>
      <c r="I989" s="133"/>
      <c r="J989" s="150"/>
      <c r="K989" s="150"/>
      <c r="L989" s="165"/>
      <c r="M989" s="81"/>
      <c r="N989" s="150"/>
      <c r="O989" s="81"/>
      <c r="P989" s="165"/>
      <c r="Q989" s="81"/>
      <c r="R989" s="150"/>
      <c r="S989" s="83"/>
      <c r="T989" s="165"/>
      <c r="U989" s="81"/>
      <c r="V989" s="150"/>
      <c r="W989" s="82"/>
      <c r="X989" s="194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  <c r="BG989" s="78"/>
      <c r="BH989" s="78"/>
      <c r="BI989" s="78"/>
      <c r="BJ989" s="78"/>
      <c r="BK989" s="78"/>
      <c r="BL989" s="78"/>
      <c r="BM989" s="78"/>
      <c r="BN989" s="78"/>
      <c r="BO989" s="78"/>
      <c r="BP989" s="78"/>
      <c r="BQ989" s="78"/>
      <c r="BR989" s="78"/>
      <c r="BS989" s="78"/>
      <c r="BT989" s="78"/>
      <c r="BU989" s="78"/>
      <c r="BV989" s="78"/>
      <c r="BW989" s="78"/>
    </row>
    <row r="990" spans="1:75" s="84" customFormat="1" ht="19">
      <c r="A990" s="78"/>
      <c r="B990" s="141"/>
      <c r="C990" s="80"/>
      <c r="D990" s="78"/>
      <c r="E990" s="78"/>
      <c r="F990" s="150"/>
      <c r="G990" s="157"/>
      <c r="H990" s="150"/>
      <c r="I990" s="133"/>
      <c r="J990" s="150"/>
      <c r="K990" s="150"/>
      <c r="L990" s="165"/>
      <c r="M990" s="81"/>
      <c r="N990" s="150"/>
      <c r="O990" s="81"/>
      <c r="P990" s="165"/>
      <c r="Q990" s="81"/>
      <c r="R990" s="150"/>
      <c r="S990" s="83"/>
      <c r="T990" s="165"/>
      <c r="U990" s="81"/>
      <c r="V990" s="150"/>
      <c r="W990" s="82"/>
      <c r="X990" s="194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  <c r="AV990" s="78"/>
      <c r="AW990" s="78"/>
      <c r="AX990" s="78"/>
      <c r="AY990" s="78"/>
      <c r="AZ990" s="78"/>
      <c r="BA990" s="78"/>
      <c r="BB990" s="78"/>
      <c r="BC990" s="78"/>
      <c r="BD990" s="78"/>
      <c r="BE990" s="78"/>
      <c r="BF990" s="78"/>
      <c r="BG990" s="78"/>
      <c r="BH990" s="78"/>
      <c r="BI990" s="78"/>
      <c r="BJ990" s="78"/>
      <c r="BK990" s="78"/>
      <c r="BL990" s="78"/>
      <c r="BM990" s="78"/>
      <c r="BN990" s="78"/>
      <c r="BO990" s="78"/>
      <c r="BP990" s="78"/>
      <c r="BQ990" s="78"/>
      <c r="BR990" s="78"/>
      <c r="BS990" s="78"/>
      <c r="BT990" s="78"/>
      <c r="BU990" s="78"/>
      <c r="BV990" s="78"/>
      <c r="BW990" s="78"/>
    </row>
    <row r="991" spans="1:75" s="84" customFormat="1" ht="19">
      <c r="A991" s="78"/>
      <c r="B991" s="141"/>
      <c r="C991" s="80"/>
      <c r="D991" s="78"/>
      <c r="E991" s="78"/>
      <c r="F991" s="150"/>
      <c r="G991" s="157"/>
      <c r="H991" s="150"/>
      <c r="I991" s="133"/>
      <c r="J991" s="150"/>
      <c r="K991" s="150"/>
      <c r="L991" s="165"/>
      <c r="M991" s="81"/>
      <c r="N991" s="150"/>
      <c r="O991" s="81"/>
      <c r="P991" s="165"/>
      <c r="Q991" s="81"/>
      <c r="R991" s="150"/>
      <c r="S991" s="83"/>
      <c r="T991" s="165"/>
      <c r="U991" s="81"/>
      <c r="V991" s="150"/>
      <c r="W991" s="82"/>
      <c r="X991" s="194"/>
      <c r="Y991" s="78"/>
      <c r="Z991" s="78"/>
      <c r="AA991" s="78"/>
      <c r="AB991" s="78"/>
      <c r="AC991" s="78"/>
      <c r="AD991" s="78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  <c r="AV991" s="78"/>
      <c r="AW991" s="78"/>
      <c r="AX991" s="78"/>
      <c r="AY991" s="78"/>
      <c r="AZ991" s="78"/>
      <c r="BA991" s="78"/>
      <c r="BB991" s="78"/>
      <c r="BC991" s="78"/>
      <c r="BD991" s="78"/>
      <c r="BE991" s="78"/>
      <c r="BF991" s="78"/>
      <c r="BG991" s="78"/>
      <c r="BH991" s="78"/>
      <c r="BI991" s="78"/>
      <c r="BJ991" s="78"/>
      <c r="BK991" s="78"/>
      <c r="BL991" s="78"/>
      <c r="BM991" s="78"/>
      <c r="BN991" s="78"/>
      <c r="BO991" s="78"/>
      <c r="BP991" s="78"/>
      <c r="BQ991" s="78"/>
      <c r="BR991" s="78"/>
      <c r="BS991" s="78"/>
      <c r="BT991" s="78"/>
      <c r="BU991" s="78"/>
      <c r="BV991" s="78"/>
      <c r="BW991" s="78"/>
    </row>
    <row r="992" spans="1:75" s="84" customFormat="1" ht="19">
      <c r="A992" s="78"/>
      <c r="B992" s="141"/>
      <c r="C992" s="80"/>
      <c r="D992" s="78"/>
      <c r="E992" s="78"/>
      <c r="F992" s="150"/>
      <c r="G992" s="157"/>
      <c r="H992" s="150"/>
      <c r="I992" s="133"/>
      <c r="J992" s="150"/>
      <c r="K992" s="150"/>
      <c r="L992" s="165"/>
      <c r="M992" s="81"/>
      <c r="N992" s="150"/>
      <c r="O992" s="81"/>
      <c r="P992" s="165"/>
      <c r="Q992" s="81"/>
      <c r="R992" s="150"/>
      <c r="S992" s="83"/>
      <c r="T992" s="165"/>
      <c r="U992" s="81"/>
      <c r="V992" s="150"/>
      <c r="W992" s="82"/>
      <c r="X992" s="194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  <c r="AO992" s="78"/>
      <c r="AP992" s="78"/>
      <c r="AQ992" s="78"/>
      <c r="AR992" s="78"/>
      <c r="AS992" s="78"/>
      <c r="AT992" s="78"/>
      <c r="AU992" s="78"/>
      <c r="AV992" s="78"/>
      <c r="AW992" s="78"/>
      <c r="AX992" s="78"/>
      <c r="AY992" s="78"/>
      <c r="AZ992" s="78"/>
      <c r="BA992" s="78"/>
      <c r="BB992" s="78"/>
      <c r="BC992" s="78"/>
      <c r="BD992" s="78"/>
      <c r="BE992" s="78"/>
      <c r="BF992" s="78"/>
      <c r="BG992" s="78"/>
      <c r="BH992" s="78"/>
      <c r="BI992" s="78"/>
      <c r="BJ992" s="78"/>
      <c r="BK992" s="78"/>
      <c r="BL992" s="78"/>
      <c r="BM992" s="78"/>
      <c r="BN992" s="78"/>
      <c r="BO992" s="78"/>
      <c r="BP992" s="78"/>
      <c r="BQ992" s="78"/>
      <c r="BR992" s="78"/>
      <c r="BS992" s="78"/>
      <c r="BT992" s="78"/>
      <c r="BU992" s="78"/>
      <c r="BV992" s="78"/>
      <c r="BW992" s="78"/>
    </row>
    <row r="993" spans="1:75" s="84" customFormat="1" ht="19">
      <c r="A993" s="78"/>
      <c r="B993" s="141"/>
      <c r="C993" s="80"/>
      <c r="D993" s="78"/>
      <c r="E993" s="78"/>
      <c r="F993" s="150"/>
      <c r="G993" s="157"/>
      <c r="H993" s="150"/>
      <c r="I993" s="133"/>
      <c r="J993" s="150"/>
      <c r="K993" s="150"/>
      <c r="L993" s="165"/>
      <c r="M993" s="81"/>
      <c r="N993" s="150"/>
      <c r="O993" s="81"/>
      <c r="P993" s="165"/>
      <c r="Q993" s="81"/>
      <c r="R993" s="150"/>
      <c r="S993" s="83"/>
      <c r="T993" s="165"/>
      <c r="U993" s="81"/>
      <c r="V993" s="150"/>
      <c r="W993" s="82"/>
      <c r="X993" s="194"/>
      <c r="Y993" s="78"/>
      <c r="Z993" s="78"/>
      <c r="AA993" s="78"/>
      <c r="AB993" s="78"/>
      <c r="AC993" s="78"/>
      <c r="AD993" s="78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  <c r="AO993" s="78"/>
      <c r="AP993" s="78"/>
      <c r="AQ993" s="78"/>
      <c r="AR993" s="78"/>
      <c r="AS993" s="78"/>
      <c r="AT993" s="78"/>
      <c r="AU993" s="78"/>
      <c r="AV993" s="78"/>
      <c r="AW993" s="78"/>
      <c r="AX993" s="78"/>
      <c r="AY993" s="78"/>
      <c r="AZ993" s="78"/>
      <c r="BA993" s="78"/>
      <c r="BB993" s="78"/>
      <c r="BC993" s="78"/>
      <c r="BD993" s="78"/>
      <c r="BE993" s="78"/>
      <c r="BF993" s="78"/>
      <c r="BG993" s="78"/>
      <c r="BH993" s="78"/>
      <c r="BI993" s="78"/>
      <c r="BJ993" s="78"/>
      <c r="BK993" s="78"/>
      <c r="BL993" s="78"/>
      <c r="BM993" s="78"/>
      <c r="BN993" s="78"/>
      <c r="BO993" s="78"/>
      <c r="BP993" s="78"/>
      <c r="BQ993" s="78"/>
      <c r="BR993" s="78"/>
      <c r="BS993" s="78"/>
      <c r="BT993" s="78"/>
      <c r="BU993" s="78"/>
      <c r="BV993" s="78"/>
      <c r="BW993" s="78"/>
    </row>
    <row r="994" spans="1:75" s="84" customFormat="1" ht="19">
      <c r="A994" s="78"/>
      <c r="B994" s="141"/>
      <c r="C994" s="80"/>
      <c r="D994" s="78"/>
      <c r="E994" s="78"/>
      <c r="F994" s="150"/>
      <c r="G994" s="157"/>
      <c r="H994" s="150"/>
      <c r="I994" s="133"/>
      <c r="J994" s="150"/>
      <c r="K994" s="150"/>
      <c r="L994" s="165"/>
      <c r="M994" s="81"/>
      <c r="N994" s="150"/>
      <c r="O994" s="81"/>
      <c r="P994" s="165"/>
      <c r="Q994" s="81"/>
      <c r="R994" s="150"/>
      <c r="S994" s="83"/>
      <c r="T994" s="165"/>
      <c r="U994" s="81"/>
      <c r="V994" s="150"/>
      <c r="W994" s="82"/>
      <c r="X994" s="194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  <c r="AV994" s="78"/>
      <c r="AW994" s="78"/>
      <c r="AX994" s="78"/>
      <c r="AY994" s="78"/>
      <c r="AZ994" s="78"/>
      <c r="BA994" s="78"/>
      <c r="BB994" s="78"/>
      <c r="BC994" s="78"/>
      <c r="BD994" s="78"/>
      <c r="BE994" s="78"/>
      <c r="BF994" s="78"/>
      <c r="BG994" s="78"/>
      <c r="BH994" s="78"/>
      <c r="BI994" s="78"/>
      <c r="BJ994" s="78"/>
      <c r="BK994" s="78"/>
      <c r="BL994" s="78"/>
      <c r="BM994" s="78"/>
      <c r="BN994" s="78"/>
      <c r="BO994" s="78"/>
      <c r="BP994" s="78"/>
      <c r="BQ994" s="78"/>
      <c r="BR994" s="78"/>
      <c r="BS994" s="78"/>
      <c r="BT994" s="78"/>
      <c r="BU994" s="78"/>
      <c r="BV994" s="78"/>
      <c r="BW994" s="78"/>
    </row>
    <row r="995" spans="1:75" s="84" customFormat="1" ht="19">
      <c r="A995" s="78"/>
      <c r="B995" s="141"/>
      <c r="C995" s="80"/>
      <c r="D995" s="78"/>
      <c r="E995" s="78"/>
      <c r="F995" s="150"/>
      <c r="G995" s="157"/>
      <c r="H995" s="150"/>
      <c r="I995" s="133"/>
      <c r="J995" s="150"/>
      <c r="K995" s="150"/>
      <c r="L995" s="165"/>
      <c r="M995" s="81"/>
      <c r="N995" s="150"/>
      <c r="O995" s="81"/>
      <c r="P995" s="165"/>
      <c r="Q995" s="81"/>
      <c r="R995" s="150"/>
      <c r="S995" s="83"/>
      <c r="T995" s="165"/>
      <c r="U995" s="81"/>
      <c r="V995" s="150"/>
      <c r="W995" s="82"/>
      <c r="X995" s="194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  <c r="AO995" s="78"/>
      <c r="AP995" s="78"/>
      <c r="AQ995" s="78"/>
      <c r="AR995" s="78"/>
      <c r="AS995" s="78"/>
      <c r="AT995" s="78"/>
      <c r="AU995" s="78"/>
      <c r="AV995" s="78"/>
      <c r="AW995" s="78"/>
      <c r="AX995" s="78"/>
      <c r="AY995" s="78"/>
      <c r="AZ995" s="78"/>
      <c r="BA995" s="78"/>
      <c r="BB995" s="78"/>
      <c r="BC995" s="78"/>
      <c r="BD995" s="78"/>
      <c r="BE995" s="78"/>
      <c r="BF995" s="78"/>
      <c r="BG995" s="78"/>
      <c r="BH995" s="78"/>
      <c r="BI995" s="78"/>
      <c r="BJ995" s="78"/>
      <c r="BK995" s="78"/>
      <c r="BL995" s="78"/>
      <c r="BM995" s="78"/>
      <c r="BN995" s="78"/>
      <c r="BO995" s="78"/>
      <c r="BP995" s="78"/>
      <c r="BQ995" s="78"/>
      <c r="BR995" s="78"/>
      <c r="BS995" s="78"/>
      <c r="BT995" s="78"/>
      <c r="BU995" s="78"/>
      <c r="BV995" s="78"/>
      <c r="BW995" s="78"/>
    </row>
    <row r="996" spans="1:75" s="84" customFormat="1" ht="19">
      <c r="A996" s="78"/>
      <c r="B996" s="141"/>
      <c r="C996" s="80"/>
      <c r="D996" s="78"/>
      <c r="E996" s="78"/>
      <c r="F996" s="150"/>
      <c r="G996" s="157"/>
      <c r="H996" s="150"/>
      <c r="I996" s="133"/>
      <c r="J996" s="150"/>
      <c r="K996" s="150"/>
      <c r="L996" s="165"/>
      <c r="M996" s="81"/>
      <c r="N996" s="150"/>
      <c r="O996" s="81"/>
      <c r="P996" s="165"/>
      <c r="Q996" s="81"/>
      <c r="R996" s="150"/>
      <c r="S996" s="83"/>
      <c r="T996" s="165"/>
      <c r="U996" s="81"/>
      <c r="V996" s="150"/>
      <c r="W996" s="82"/>
      <c r="X996" s="194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  <c r="AV996" s="78"/>
      <c r="AW996" s="78"/>
      <c r="AX996" s="78"/>
      <c r="AY996" s="78"/>
      <c r="AZ996" s="78"/>
      <c r="BA996" s="78"/>
      <c r="BB996" s="78"/>
      <c r="BC996" s="78"/>
      <c r="BD996" s="78"/>
      <c r="BE996" s="78"/>
      <c r="BF996" s="78"/>
      <c r="BG996" s="78"/>
      <c r="BH996" s="78"/>
      <c r="BI996" s="78"/>
      <c r="BJ996" s="78"/>
      <c r="BK996" s="78"/>
      <c r="BL996" s="78"/>
      <c r="BM996" s="78"/>
      <c r="BN996" s="78"/>
      <c r="BO996" s="78"/>
      <c r="BP996" s="78"/>
      <c r="BQ996" s="78"/>
      <c r="BR996" s="78"/>
      <c r="BS996" s="78"/>
      <c r="BT996" s="78"/>
      <c r="BU996" s="78"/>
      <c r="BV996" s="78"/>
      <c r="BW996" s="78"/>
    </row>
    <row r="997" spans="1:75" s="84" customFormat="1" ht="19">
      <c r="A997" s="78"/>
      <c r="B997" s="141"/>
      <c r="C997" s="80"/>
      <c r="D997" s="78"/>
      <c r="E997" s="78"/>
      <c r="F997" s="150"/>
      <c r="G997" s="157"/>
      <c r="H997" s="150"/>
      <c r="I997" s="133"/>
      <c r="J997" s="150"/>
      <c r="K997" s="150"/>
      <c r="L997" s="165"/>
      <c r="M997" s="81"/>
      <c r="N997" s="150"/>
      <c r="O997" s="81"/>
      <c r="P997" s="165"/>
      <c r="Q997" s="81"/>
      <c r="R997" s="150"/>
      <c r="S997" s="83"/>
      <c r="T997" s="165"/>
      <c r="U997" s="81"/>
      <c r="V997" s="150"/>
      <c r="W997" s="82"/>
      <c r="X997" s="194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  <c r="AV997" s="78"/>
      <c r="AW997" s="78"/>
      <c r="AX997" s="78"/>
      <c r="AY997" s="78"/>
      <c r="AZ997" s="78"/>
      <c r="BA997" s="78"/>
      <c r="BB997" s="78"/>
      <c r="BC997" s="78"/>
      <c r="BD997" s="78"/>
      <c r="BE997" s="78"/>
      <c r="BF997" s="78"/>
      <c r="BG997" s="78"/>
      <c r="BH997" s="78"/>
      <c r="BI997" s="78"/>
      <c r="BJ997" s="78"/>
      <c r="BK997" s="78"/>
      <c r="BL997" s="78"/>
      <c r="BM997" s="78"/>
      <c r="BN997" s="78"/>
      <c r="BO997" s="78"/>
      <c r="BP997" s="78"/>
      <c r="BQ997" s="78"/>
      <c r="BR997" s="78"/>
      <c r="BS997" s="78"/>
      <c r="BT997" s="78"/>
      <c r="BU997" s="78"/>
      <c r="BV997" s="78"/>
      <c r="BW997" s="78"/>
    </row>
    <row r="998" spans="1:75" s="84" customFormat="1" ht="19">
      <c r="A998" s="78"/>
      <c r="B998" s="141"/>
      <c r="C998" s="80"/>
      <c r="D998" s="78"/>
      <c r="E998" s="78"/>
      <c r="F998" s="150"/>
      <c r="G998" s="157"/>
      <c r="H998" s="150"/>
      <c r="I998" s="133"/>
      <c r="J998" s="150"/>
      <c r="K998" s="150"/>
      <c r="L998" s="165"/>
      <c r="M998" s="81"/>
      <c r="N998" s="150"/>
      <c r="O998" s="81"/>
      <c r="P998" s="165"/>
      <c r="Q998" s="81"/>
      <c r="R998" s="150"/>
      <c r="S998" s="83"/>
      <c r="T998" s="165"/>
      <c r="U998" s="81"/>
      <c r="V998" s="150"/>
      <c r="W998" s="82"/>
      <c r="X998" s="194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  <c r="AO998" s="78"/>
      <c r="AP998" s="78"/>
      <c r="AQ998" s="78"/>
      <c r="AR998" s="78"/>
      <c r="AS998" s="78"/>
      <c r="AT998" s="78"/>
      <c r="AU998" s="78"/>
      <c r="AV998" s="78"/>
      <c r="AW998" s="78"/>
      <c r="AX998" s="78"/>
      <c r="AY998" s="78"/>
      <c r="AZ998" s="78"/>
      <c r="BA998" s="78"/>
      <c r="BB998" s="78"/>
      <c r="BC998" s="78"/>
      <c r="BD998" s="78"/>
      <c r="BE998" s="78"/>
      <c r="BF998" s="78"/>
      <c r="BG998" s="78"/>
      <c r="BH998" s="78"/>
      <c r="BI998" s="78"/>
      <c r="BJ998" s="78"/>
      <c r="BK998" s="78"/>
      <c r="BL998" s="78"/>
      <c r="BM998" s="78"/>
      <c r="BN998" s="78"/>
      <c r="BO998" s="78"/>
      <c r="BP998" s="78"/>
      <c r="BQ998" s="78"/>
      <c r="BR998" s="78"/>
      <c r="BS998" s="78"/>
      <c r="BT998" s="78"/>
      <c r="BU998" s="78"/>
      <c r="BV998" s="78"/>
      <c r="BW998" s="78"/>
    </row>
    <row r="999" spans="1:75" s="84" customFormat="1" ht="19">
      <c r="A999" s="78"/>
      <c r="B999" s="141"/>
      <c r="C999" s="80"/>
      <c r="D999" s="78"/>
      <c r="E999" s="78"/>
      <c r="F999" s="150"/>
      <c r="G999" s="157"/>
      <c r="H999" s="150"/>
      <c r="I999" s="133"/>
      <c r="J999" s="150"/>
      <c r="K999" s="150"/>
      <c r="L999" s="165"/>
      <c r="M999" s="81"/>
      <c r="N999" s="150"/>
      <c r="O999" s="81"/>
      <c r="P999" s="165"/>
      <c r="Q999" s="81"/>
      <c r="R999" s="150"/>
      <c r="S999" s="83"/>
      <c r="T999" s="165"/>
      <c r="U999" s="81"/>
      <c r="V999" s="150"/>
      <c r="W999" s="82"/>
      <c r="X999" s="194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  <c r="AO999" s="78"/>
      <c r="AP999" s="78"/>
      <c r="AQ999" s="78"/>
      <c r="AR999" s="78"/>
      <c r="AS999" s="78"/>
      <c r="AT999" s="78"/>
      <c r="AU999" s="78"/>
      <c r="AV999" s="78"/>
      <c r="AW999" s="78"/>
      <c r="AX999" s="78"/>
      <c r="AY999" s="78"/>
      <c r="AZ999" s="78"/>
      <c r="BA999" s="78"/>
      <c r="BB999" s="78"/>
      <c r="BC999" s="78"/>
      <c r="BD999" s="78"/>
      <c r="BE999" s="78"/>
      <c r="BF999" s="78"/>
      <c r="BG999" s="78"/>
      <c r="BH999" s="78"/>
      <c r="BI999" s="78"/>
      <c r="BJ999" s="78"/>
      <c r="BK999" s="78"/>
      <c r="BL999" s="78"/>
      <c r="BM999" s="78"/>
      <c r="BN999" s="78"/>
      <c r="BO999" s="78"/>
      <c r="BP999" s="78"/>
      <c r="BQ999" s="78"/>
      <c r="BR999" s="78"/>
      <c r="BS999" s="78"/>
      <c r="BT999" s="78"/>
      <c r="BU999" s="78"/>
      <c r="BV999" s="78"/>
      <c r="BW999" s="78"/>
    </row>
    <row r="1000" spans="1:75" s="84" customFormat="1" ht="19">
      <c r="A1000" s="78"/>
      <c r="B1000" s="141"/>
      <c r="C1000" s="80"/>
      <c r="D1000" s="78"/>
      <c r="E1000" s="78"/>
      <c r="F1000" s="150"/>
      <c r="G1000" s="157"/>
      <c r="H1000" s="150"/>
      <c r="I1000" s="133"/>
      <c r="J1000" s="150"/>
      <c r="K1000" s="150"/>
      <c r="L1000" s="165"/>
      <c r="M1000" s="81"/>
      <c r="N1000" s="150"/>
      <c r="O1000" s="81"/>
      <c r="P1000" s="165"/>
      <c r="Q1000" s="81"/>
      <c r="R1000" s="150"/>
      <c r="S1000" s="83"/>
      <c r="T1000" s="165"/>
      <c r="U1000" s="81"/>
      <c r="V1000" s="150"/>
      <c r="W1000" s="82"/>
      <c r="X1000" s="194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8"/>
      <c r="AU1000" s="78"/>
      <c r="AV1000" s="78"/>
      <c r="AW1000" s="78"/>
      <c r="AX1000" s="78"/>
      <c r="AY1000" s="78"/>
      <c r="AZ1000" s="78"/>
      <c r="BA1000" s="78"/>
      <c r="BB1000" s="78"/>
      <c r="BC1000" s="78"/>
      <c r="BD1000" s="78"/>
      <c r="BE1000" s="78"/>
      <c r="BF1000" s="78"/>
      <c r="BG1000" s="78"/>
      <c r="BH1000" s="78"/>
      <c r="BI1000" s="78"/>
      <c r="BJ1000" s="78"/>
      <c r="BK1000" s="78"/>
      <c r="BL1000" s="78"/>
      <c r="BM1000" s="78"/>
      <c r="BN1000" s="78"/>
      <c r="BO1000" s="78"/>
      <c r="BP1000" s="78"/>
      <c r="BQ1000" s="78"/>
      <c r="BR1000" s="78"/>
      <c r="BS1000" s="78"/>
      <c r="BT1000" s="78"/>
      <c r="BU1000" s="78"/>
      <c r="BV1000" s="78"/>
      <c r="BW1000" s="78"/>
    </row>
    <row r="1001" spans="1:75" s="84" customFormat="1" ht="15.75" customHeight="1">
      <c r="B1001" s="142"/>
      <c r="C1001" s="144"/>
      <c r="F1001" s="151"/>
      <c r="G1001" s="158"/>
      <c r="H1001" s="151"/>
      <c r="I1001" s="134"/>
      <c r="J1001" s="151"/>
      <c r="K1001" s="151"/>
      <c r="L1001" s="166"/>
      <c r="M1001" s="169"/>
      <c r="N1001" s="151"/>
      <c r="O1001" s="169"/>
      <c r="P1001" s="166"/>
      <c r="Q1001" s="169"/>
      <c r="R1001" s="151"/>
      <c r="S1001" s="87"/>
      <c r="T1001" s="166"/>
      <c r="U1001" s="169"/>
      <c r="V1001" s="151"/>
      <c r="W1001" s="86"/>
      <c r="X1001" s="195"/>
    </row>
    <row r="1002" spans="1:75" s="84" customFormat="1" ht="15.75" customHeight="1">
      <c r="B1002" s="142"/>
      <c r="C1002" s="144"/>
      <c r="F1002" s="151"/>
      <c r="G1002" s="158"/>
      <c r="H1002" s="151"/>
      <c r="I1002" s="134"/>
      <c r="J1002" s="151"/>
      <c r="K1002" s="151"/>
      <c r="L1002" s="166"/>
      <c r="M1002" s="169"/>
      <c r="N1002" s="151"/>
      <c r="O1002" s="169"/>
      <c r="P1002" s="166"/>
      <c r="Q1002" s="169"/>
      <c r="R1002" s="151"/>
      <c r="S1002" s="87"/>
      <c r="T1002" s="166"/>
      <c r="U1002" s="169"/>
      <c r="V1002" s="151"/>
      <c r="W1002" s="86"/>
      <c r="X1002" s="195"/>
    </row>
    <row r="1003" spans="1:75" s="84" customFormat="1" ht="15.75" customHeight="1">
      <c r="B1003" s="142"/>
      <c r="C1003" s="144"/>
      <c r="F1003" s="151"/>
      <c r="G1003" s="158"/>
      <c r="H1003" s="151"/>
      <c r="I1003" s="134"/>
      <c r="J1003" s="151"/>
      <c r="K1003" s="151"/>
      <c r="L1003" s="166"/>
      <c r="M1003" s="169"/>
      <c r="N1003" s="151"/>
      <c r="O1003" s="169"/>
      <c r="P1003" s="166"/>
      <c r="Q1003" s="169"/>
      <c r="R1003" s="151"/>
      <c r="S1003" s="87"/>
      <c r="T1003" s="166"/>
      <c r="U1003" s="169"/>
      <c r="V1003" s="151"/>
      <c r="W1003" s="86"/>
      <c r="X1003" s="195"/>
    </row>
    <row r="1004" spans="1:75" s="84" customFormat="1" ht="15.75" customHeight="1">
      <c r="B1004" s="142"/>
      <c r="C1004" s="144"/>
      <c r="F1004" s="151"/>
      <c r="G1004" s="158"/>
      <c r="H1004" s="151"/>
      <c r="I1004" s="134"/>
      <c r="J1004" s="151"/>
      <c r="K1004" s="151"/>
      <c r="L1004" s="166"/>
      <c r="M1004" s="169"/>
      <c r="N1004" s="151"/>
      <c r="O1004" s="169"/>
      <c r="P1004" s="166"/>
      <c r="Q1004" s="169"/>
      <c r="R1004" s="151"/>
      <c r="S1004" s="87"/>
      <c r="T1004" s="166"/>
      <c r="U1004" s="169"/>
      <c r="V1004" s="151"/>
      <c r="W1004" s="86"/>
      <c r="X1004" s="195"/>
    </row>
    <row r="1005" spans="1:75" s="84" customFormat="1" ht="15.75" customHeight="1">
      <c r="B1005" s="142"/>
      <c r="C1005" s="144"/>
      <c r="F1005" s="151"/>
      <c r="G1005" s="158"/>
      <c r="H1005" s="151"/>
      <c r="I1005" s="134"/>
      <c r="J1005" s="151"/>
      <c r="K1005" s="151"/>
      <c r="L1005" s="166"/>
      <c r="M1005" s="169"/>
      <c r="N1005" s="151"/>
      <c r="O1005" s="169"/>
      <c r="P1005" s="166"/>
      <c r="Q1005" s="169"/>
      <c r="R1005" s="151"/>
      <c r="S1005" s="87"/>
      <c r="T1005" s="166"/>
      <c r="U1005" s="169"/>
      <c r="V1005" s="151"/>
      <c r="W1005" s="86"/>
      <c r="X1005" s="195"/>
    </row>
    <row r="1006" spans="1:75" s="84" customFormat="1" ht="15.75" customHeight="1">
      <c r="B1006" s="142"/>
      <c r="C1006" s="144"/>
      <c r="F1006" s="151"/>
      <c r="G1006" s="158"/>
      <c r="H1006" s="151"/>
      <c r="I1006" s="134"/>
      <c r="J1006" s="151"/>
      <c r="K1006" s="151"/>
      <c r="L1006" s="166"/>
      <c r="M1006" s="169"/>
      <c r="N1006" s="151"/>
      <c r="O1006" s="169"/>
      <c r="P1006" s="166"/>
      <c r="Q1006" s="169"/>
      <c r="R1006" s="151"/>
      <c r="S1006" s="87"/>
      <c r="T1006" s="166"/>
      <c r="U1006" s="169"/>
      <c r="V1006" s="151"/>
      <c r="W1006" s="86"/>
      <c r="X1006" s="195"/>
    </row>
    <row r="1007" spans="1:75" s="84" customFormat="1" ht="15.75" customHeight="1">
      <c r="B1007" s="142"/>
      <c r="C1007" s="144"/>
      <c r="F1007" s="151"/>
      <c r="G1007" s="158"/>
      <c r="H1007" s="151"/>
      <c r="I1007" s="134"/>
      <c r="J1007" s="151"/>
      <c r="K1007" s="151"/>
      <c r="L1007" s="166"/>
      <c r="M1007" s="169"/>
      <c r="N1007" s="151"/>
      <c r="O1007" s="169"/>
      <c r="P1007" s="166"/>
      <c r="Q1007" s="169"/>
      <c r="R1007" s="151"/>
      <c r="S1007" s="87"/>
      <c r="T1007" s="166"/>
      <c r="U1007" s="169"/>
      <c r="V1007" s="151"/>
      <c r="W1007" s="86"/>
      <c r="X1007" s="195"/>
    </row>
    <row r="1008" spans="1:75" s="84" customFormat="1" ht="15.75" customHeight="1">
      <c r="B1008" s="142"/>
      <c r="C1008" s="144"/>
      <c r="F1008" s="151"/>
      <c r="G1008" s="158"/>
      <c r="H1008" s="151"/>
      <c r="I1008" s="134"/>
      <c r="J1008" s="151"/>
      <c r="K1008" s="151"/>
      <c r="L1008" s="166"/>
      <c r="M1008" s="169"/>
      <c r="N1008" s="151"/>
      <c r="O1008" s="169"/>
      <c r="P1008" s="166"/>
      <c r="Q1008" s="169"/>
      <c r="R1008" s="151"/>
      <c r="S1008" s="87"/>
      <c r="T1008" s="166"/>
      <c r="U1008" s="169"/>
      <c r="V1008" s="151"/>
      <c r="W1008" s="86"/>
      <c r="X1008" s="195"/>
    </row>
    <row r="1009" spans="2:24" s="84" customFormat="1" ht="15.75" customHeight="1">
      <c r="B1009" s="142"/>
      <c r="C1009" s="144"/>
      <c r="F1009" s="151"/>
      <c r="G1009" s="158"/>
      <c r="H1009" s="151"/>
      <c r="I1009" s="134"/>
      <c r="J1009" s="151"/>
      <c r="K1009" s="151"/>
      <c r="L1009" s="166"/>
      <c r="M1009" s="169"/>
      <c r="N1009" s="151"/>
      <c r="O1009" s="169"/>
      <c r="P1009" s="166"/>
      <c r="Q1009" s="169"/>
      <c r="R1009" s="151"/>
      <c r="S1009" s="87"/>
      <c r="T1009" s="166"/>
      <c r="U1009" s="169"/>
      <c r="V1009" s="151"/>
      <c r="W1009" s="86"/>
      <c r="X1009" s="195"/>
    </row>
    <row r="1010" spans="2:24" s="84" customFormat="1" ht="15.75" customHeight="1">
      <c r="B1010" s="142"/>
      <c r="C1010" s="144"/>
      <c r="F1010" s="151"/>
      <c r="G1010" s="158"/>
      <c r="H1010" s="151"/>
      <c r="I1010" s="134"/>
      <c r="J1010" s="151"/>
      <c r="K1010" s="151"/>
      <c r="L1010" s="166"/>
      <c r="M1010" s="169"/>
      <c r="N1010" s="151"/>
      <c r="O1010" s="169"/>
      <c r="P1010" s="166"/>
      <c r="Q1010" s="169"/>
      <c r="R1010" s="151"/>
      <c r="S1010" s="87"/>
      <c r="T1010" s="166"/>
      <c r="U1010" s="169"/>
      <c r="V1010" s="151"/>
      <c r="W1010" s="86"/>
      <c r="X1010" s="195"/>
    </row>
    <row r="1011" spans="2:24" s="84" customFormat="1" ht="15.75" customHeight="1">
      <c r="B1011" s="142"/>
      <c r="C1011" s="144"/>
      <c r="F1011" s="151"/>
      <c r="G1011" s="158"/>
      <c r="H1011" s="151"/>
      <c r="I1011" s="134"/>
      <c r="J1011" s="151"/>
      <c r="K1011" s="151"/>
      <c r="L1011" s="166"/>
      <c r="M1011" s="169"/>
      <c r="N1011" s="151"/>
      <c r="O1011" s="169"/>
      <c r="P1011" s="166"/>
      <c r="Q1011" s="169"/>
      <c r="R1011" s="151"/>
      <c r="S1011" s="87"/>
      <c r="T1011" s="166"/>
      <c r="U1011" s="169"/>
      <c r="V1011" s="151"/>
      <c r="W1011" s="86"/>
      <c r="X1011" s="195"/>
    </row>
    <row r="1012" spans="2:24" s="84" customFormat="1" ht="15.75" customHeight="1">
      <c r="B1012" s="142"/>
      <c r="C1012" s="144"/>
      <c r="F1012" s="151"/>
      <c r="G1012" s="158"/>
      <c r="H1012" s="151"/>
      <c r="I1012" s="134"/>
      <c r="J1012" s="151"/>
      <c r="K1012" s="151"/>
      <c r="L1012" s="166"/>
      <c r="M1012" s="169"/>
      <c r="N1012" s="151"/>
      <c r="O1012" s="169"/>
      <c r="P1012" s="166"/>
      <c r="Q1012" s="169"/>
      <c r="R1012" s="151"/>
      <c r="S1012" s="87"/>
      <c r="T1012" s="166"/>
      <c r="U1012" s="169"/>
      <c r="V1012" s="151"/>
      <c r="W1012" s="86"/>
      <c r="X1012" s="195"/>
    </row>
    <row r="1013" spans="2:24" s="84" customFormat="1" ht="15.75" customHeight="1">
      <c r="B1013" s="142"/>
      <c r="C1013" s="144"/>
      <c r="F1013" s="151"/>
      <c r="G1013" s="158"/>
      <c r="H1013" s="151"/>
      <c r="I1013" s="134"/>
      <c r="J1013" s="151"/>
      <c r="K1013" s="151"/>
      <c r="L1013" s="166"/>
      <c r="M1013" s="169"/>
      <c r="N1013" s="151"/>
      <c r="O1013" s="169"/>
      <c r="P1013" s="166"/>
      <c r="Q1013" s="169"/>
      <c r="R1013" s="151"/>
      <c r="S1013" s="87"/>
      <c r="T1013" s="166"/>
      <c r="U1013" s="169"/>
      <c r="V1013" s="151"/>
      <c r="W1013" s="86"/>
      <c r="X1013" s="195"/>
    </row>
    <row r="1014" spans="2:24" s="84" customFormat="1" ht="15.75" customHeight="1">
      <c r="B1014" s="142"/>
      <c r="C1014" s="144"/>
      <c r="F1014" s="151"/>
      <c r="G1014" s="158"/>
      <c r="H1014" s="151"/>
      <c r="I1014" s="134"/>
      <c r="J1014" s="151"/>
      <c r="K1014" s="151"/>
      <c r="L1014" s="166"/>
      <c r="M1014" s="169"/>
      <c r="N1014" s="151"/>
      <c r="O1014" s="169"/>
      <c r="P1014" s="166"/>
      <c r="Q1014" s="169"/>
      <c r="R1014" s="151"/>
      <c r="S1014" s="87"/>
      <c r="T1014" s="166"/>
      <c r="U1014" s="169"/>
      <c r="V1014" s="151"/>
      <c r="W1014" s="86"/>
      <c r="X1014" s="195"/>
    </row>
    <row r="1015" spans="2:24" s="84" customFormat="1" ht="15.75" customHeight="1">
      <c r="B1015" s="142"/>
      <c r="C1015" s="144"/>
      <c r="F1015" s="151"/>
      <c r="G1015" s="158"/>
      <c r="H1015" s="151"/>
      <c r="I1015" s="134"/>
      <c r="J1015" s="151"/>
      <c r="K1015" s="151"/>
      <c r="L1015" s="166"/>
      <c r="M1015" s="169"/>
      <c r="N1015" s="151"/>
      <c r="O1015" s="169"/>
      <c r="P1015" s="166"/>
      <c r="Q1015" s="169"/>
      <c r="R1015" s="151"/>
      <c r="S1015" s="87"/>
      <c r="T1015" s="166"/>
      <c r="U1015" s="169"/>
      <c r="V1015" s="151"/>
      <c r="W1015" s="86"/>
      <c r="X1015" s="195"/>
    </row>
    <row r="1016" spans="2:24" s="84" customFormat="1" ht="15.75" customHeight="1">
      <c r="B1016" s="142"/>
      <c r="C1016" s="144"/>
      <c r="F1016" s="151"/>
      <c r="G1016" s="158"/>
      <c r="H1016" s="151"/>
      <c r="I1016" s="134"/>
      <c r="J1016" s="151"/>
      <c r="K1016" s="151"/>
      <c r="L1016" s="166"/>
      <c r="M1016" s="169"/>
      <c r="N1016" s="151"/>
      <c r="O1016" s="169"/>
      <c r="P1016" s="166"/>
      <c r="Q1016" s="169"/>
      <c r="R1016" s="151"/>
      <c r="S1016" s="87"/>
      <c r="T1016" s="166"/>
      <c r="U1016" s="169"/>
      <c r="V1016" s="151"/>
      <c r="W1016" s="86"/>
      <c r="X1016" s="195"/>
    </row>
    <row r="1017" spans="2:24" s="84" customFormat="1" ht="15.75" customHeight="1">
      <c r="B1017" s="142"/>
      <c r="C1017" s="144"/>
      <c r="F1017" s="151"/>
      <c r="G1017" s="158"/>
      <c r="H1017" s="151"/>
      <c r="I1017" s="134"/>
      <c r="J1017" s="151"/>
      <c r="K1017" s="151"/>
      <c r="L1017" s="166"/>
      <c r="M1017" s="169"/>
      <c r="N1017" s="151"/>
      <c r="O1017" s="169"/>
      <c r="P1017" s="166"/>
      <c r="Q1017" s="169"/>
      <c r="R1017" s="151"/>
      <c r="S1017" s="87"/>
      <c r="T1017" s="166"/>
      <c r="U1017" s="169"/>
      <c r="V1017" s="151"/>
      <c r="W1017" s="86"/>
      <c r="X1017" s="195"/>
    </row>
    <row r="1018" spans="2:24" s="84" customFormat="1" ht="15.75" customHeight="1">
      <c r="B1018" s="142"/>
      <c r="C1018" s="144"/>
      <c r="F1018" s="151"/>
      <c r="G1018" s="158"/>
      <c r="H1018" s="151"/>
      <c r="I1018" s="134"/>
      <c r="J1018" s="151"/>
      <c r="K1018" s="151"/>
      <c r="L1018" s="166"/>
      <c r="M1018" s="169"/>
      <c r="N1018" s="151"/>
      <c r="O1018" s="169"/>
      <c r="P1018" s="166"/>
      <c r="Q1018" s="169"/>
      <c r="R1018" s="151"/>
      <c r="S1018" s="87"/>
      <c r="T1018" s="166"/>
      <c r="U1018" s="169"/>
      <c r="V1018" s="151"/>
      <c r="W1018" s="86"/>
      <c r="X1018" s="195"/>
    </row>
    <row r="1019" spans="2:24" s="84" customFormat="1" ht="15.75" customHeight="1">
      <c r="B1019" s="142"/>
      <c r="C1019" s="144"/>
      <c r="F1019" s="151"/>
      <c r="G1019" s="158"/>
      <c r="H1019" s="151"/>
      <c r="I1019" s="134"/>
      <c r="J1019" s="151"/>
      <c r="K1019" s="151"/>
      <c r="L1019" s="166"/>
      <c r="M1019" s="169"/>
      <c r="N1019" s="151"/>
      <c r="O1019" s="169"/>
      <c r="P1019" s="166"/>
      <c r="Q1019" s="169"/>
      <c r="R1019" s="151"/>
      <c r="S1019" s="87"/>
      <c r="T1019" s="166"/>
      <c r="U1019" s="169"/>
      <c r="V1019" s="151"/>
      <c r="W1019" s="86"/>
      <c r="X1019" s="195"/>
    </row>
    <row r="1020" spans="2:24" s="84" customFormat="1" ht="15.75" customHeight="1">
      <c r="B1020" s="142"/>
      <c r="C1020" s="144"/>
      <c r="F1020" s="151"/>
      <c r="G1020" s="158"/>
      <c r="H1020" s="151"/>
      <c r="I1020" s="134"/>
      <c r="J1020" s="151"/>
      <c r="K1020" s="151"/>
      <c r="L1020" s="166"/>
      <c r="M1020" s="169"/>
      <c r="N1020" s="151"/>
      <c r="O1020" s="169"/>
      <c r="P1020" s="166"/>
      <c r="Q1020" s="169"/>
      <c r="R1020" s="151"/>
      <c r="S1020" s="87"/>
      <c r="T1020" s="166"/>
      <c r="U1020" s="169"/>
      <c r="V1020" s="151"/>
      <c r="W1020" s="86"/>
      <c r="X1020" s="195"/>
    </row>
    <row r="1021" spans="2:24" s="84" customFormat="1" ht="15.75" customHeight="1">
      <c r="B1021" s="142"/>
      <c r="C1021" s="144"/>
      <c r="F1021" s="151"/>
      <c r="G1021" s="158"/>
      <c r="H1021" s="151"/>
      <c r="I1021" s="134"/>
      <c r="J1021" s="151"/>
      <c r="K1021" s="151"/>
      <c r="L1021" s="166"/>
      <c r="M1021" s="169"/>
      <c r="N1021" s="151"/>
      <c r="O1021" s="169"/>
      <c r="P1021" s="166"/>
      <c r="Q1021" s="169"/>
      <c r="R1021" s="151"/>
      <c r="S1021" s="87"/>
      <c r="T1021" s="166"/>
      <c r="U1021" s="169"/>
      <c r="V1021" s="151"/>
      <c r="W1021" s="86"/>
      <c r="X1021" s="195"/>
    </row>
    <row r="1022" spans="2:24" s="84" customFormat="1" ht="15.75" customHeight="1">
      <c r="B1022" s="142"/>
      <c r="C1022" s="144"/>
      <c r="F1022" s="151"/>
      <c r="G1022" s="158"/>
      <c r="H1022" s="151"/>
      <c r="I1022" s="134"/>
      <c r="J1022" s="151"/>
      <c r="K1022" s="151"/>
      <c r="L1022" s="166"/>
      <c r="M1022" s="169"/>
      <c r="N1022" s="151"/>
      <c r="O1022" s="169"/>
      <c r="P1022" s="166"/>
      <c r="Q1022" s="169"/>
      <c r="R1022" s="151"/>
      <c r="S1022" s="87"/>
      <c r="T1022" s="166"/>
      <c r="U1022" s="169"/>
      <c r="V1022" s="151"/>
      <c r="W1022" s="86"/>
      <c r="X1022" s="195"/>
    </row>
    <row r="1023" spans="2:24" s="84" customFormat="1" ht="15.75" customHeight="1">
      <c r="B1023" s="142"/>
      <c r="C1023" s="144"/>
      <c r="F1023" s="151"/>
      <c r="G1023" s="158"/>
      <c r="H1023" s="151"/>
      <c r="I1023" s="134"/>
      <c r="J1023" s="151"/>
      <c r="K1023" s="151"/>
      <c r="L1023" s="166"/>
      <c r="M1023" s="169"/>
      <c r="N1023" s="151"/>
      <c r="O1023" s="169"/>
      <c r="P1023" s="166"/>
      <c r="Q1023" s="169"/>
      <c r="R1023" s="151"/>
      <c r="S1023" s="87"/>
      <c r="T1023" s="166"/>
      <c r="U1023" s="169"/>
      <c r="V1023" s="151"/>
      <c r="W1023" s="86"/>
      <c r="X1023" s="195"/>
    </row>
    <row r="1024" spans="2:24" s="84" customFormat="1" ht="15.75" customHeight="1">
      <c r="B1024" s="142"/>
      <c r="C1024" s="144"/>
      <c r="F1024" s="151"/>
      <c r="G1024" s="158"/>
      <c r="H1024" s="151"/>
      <c r="I1024" s="134"/>
      <c r="J1024" s="151"/>
      <c r="K1024" s="151"/>
      <c r="L1024" s="166"/>
      <c r="M1024" s="169"/>
      <c r="N1024" s="151"/>
      <c r="O1024" s="169"/>
      <c r="P1024" s="166"/>
      <c r="Q1024" s="169"/>
      <c r="R1024" s="151"/>
      <c r="S1024" s="87"/>
      <c r="T1024" s="166"/>
      <c r="U1024" s="169"/>
      <c r="V1024" s="151"/>
      <c r="W1024" s="86"/>
      <c r="X1024" s="195"/>
    </row>
    <row r="1025" spans="2:24" s="84" customFormat="1" ht="15.75" customHeight="1">
      <c r="B1025" s="142"/>
      <c r="C1025" s="144"/>
      <c r="F1025" s="151"/>
      <c r="G1025" s="158"/>
      <c r="H1025" s="151"/>
      <c r="I1025" s="134"/>
      <c r="J1025" s="151"/>
      <c r="K1025" s="151"/>
      <c r="L1025" s="166"/>
      <c r="M1025" s="169"/>
      <c r="N1025" s="151"/>
      <c r="O1025" s="169"/>
      <c r="P1025" s="166"/>
      <c r="Q1025" s="169"/>
      <c r="R1025" s="151"/>
      <c r="S1025" s="87"/>
      <c r="T1025" s="166"/>
      <c r="U1025" s="169"/>
      <c r="V1025" s="151"/>
      <c r="W1025" s="86"/>
      <c r="X1025" s="195"/>
    </row>
    <row r="1026" spans="2:24" s="84" customFormat="1" ht="15.75" customHeight="1">
      <c r="B1026" s="142"/>
      <c r="C1026" s="144"/>
      <c r="F1026" s="151"/>
      <c r="G1026" s="158"/>
      <c r="H1026" s="151"/>
      <c r="I1026" s="134"/>
      <c r="J1026" s="151"/>
      <c r="K1026" s="151"/>
      <c r="L1026" s="166"/>
      <c r="M1026" s="169"/>
      <c r="N1026" s="151"/>
      <c r="O1026" s="169"/>
      <c r="P1026" s="166"/>
      <c r="Q1026" s="169"/>
      <c r="R1026" s="151"/>
      <c r="S1026" s="87"/>
      <c r="T1026" s="166"/>
      <c r="U1026" s="169"/>
      <c r="V1026" s="151"/>
      <c r="W1026" s="86"/>
      <c r="X1026" s="195"/>
    </row>
    <row r="1027" spans="2:24" s="84" customFormat="1" ht="15.75" customHeight="1">
      <c r="B1027" s="142"/>
      <c r="C1027" s="144"/>
      <c r="F1027" s="151"/>
      <c r="G1027" s="158"/>
      <c r="H1027" s="151"/>
      <c r="I1027" s="134"/>
      <c r="J1027" s="151"/>
      <c r="K1027" s="151"/>
      <c r="L1027" s="166"/>
      <c r="M1027" s="169"/>
      <c r="N1027" s="151"/>
      <c r="O1027" s="169"/>
      <c r="P1027" s="166"/>
      <c r="Q1027" s="169"/>
      <c r="R1027" s="151"/>
      <c r="S1027" s="87"/>
      <c r="T1027" s="166"/>
      <c r="U1027" s="169"/>
      <c r="V1027" s="151"/>
      <c r="W1027" s="86"/>
      <c r="X1027" s="195"/>
    </row>
    <row r="1028" spans="2:24" s="84" customFormat="1" ht="15.75" customHeight="1">
      <c r="B1028" s="142"/>
      <c r="C1028" s="144"/>
      <c r="F1028" s="151"/>
      <c r="G1028" s="158"/>
      <c r="H1028" s="151"/>
      <c r="I1028" s="134"/>
      <c r="J1028" s="151"/>
      <c r="K1028" s="151"/>
      <c r="L1028" s="166"/>
      <c r="M1028" s="169"/>
      <c r="N1028" s="151"/>
      <c r="O1028" s="169"/>
      <c r="P1028" s="166"/>
      <c r="Q1028" s="169"/>
      <c r="R1028" s="151"/>
      <c r="S1028" s="87"/>
      <c r="T1028" s="166"/>
      <c r="U1028" s="169"/>
      <c r="V1028" s="151"/>
      <c r="W1028" s="86"/>
      <c r="X1028" s="195"/>
    </row>
    <row r="1029" spans="2:24" s="84" customFormat="1" ht="15.75" customHeight="1">
      <c r="B1029" s="142"/>
      <c r="C1029" s="144"/>
      <c r="F1029" s="151"/>
      <c r="G1029" s="158"/>
      <c r="H1029" s="151"/>
      <c r="I1029" s="134"/>
      <c r="J1029" s="151"/>
      <c r="K1029" s="151"/>
      <c r="L1029" s="166"/>
      <c r="M1029" s="169"/>
      <c r="N1029" s="151"/>
      <c r="O1029" s="169"/>
      <c r="P1029" s="166"/>
      <c r="Q1029" s="169"/>
      <c r="R1029" s="151"/>
      <c r="S1029" s="87"/>
      <c r="T1029" s="166"/>
      <c r="U1029" s="169"/>
      <c r="V1029" s="151"/>
      <c r="W1029" s="86"/>
      <c r="X1029" s="195"/>
    </row>
    <row r="1030" spans="2:24" s="84" customFormat="1" ht="15.75" customHeight="1">
      <c r="B1030" s="142"/>
      <c r="C1030" s="144"/>
      <c r="F1030" s="151"/>
      <c r="G1030" s="158"/>
      <c r="H1030" s="151"/>
      <c r="I1030" s="134"/>
      <c r="J1030" s="151"/>
      <c r="K1030" s="151"/>
      <c r="L1030" s="166"/>
      <c r="M1030" s="169"/>
      <c r="N1030" s="151"/>
      <c r="O1030" s="169"/>
      <c r="P1030" s="166"/>
      <c r="Q1030" s="169"/>
      <c r="R1030" s="151"/>
      <c r="S1030" s="87"/>
      <c r="T1030" s="166"/>
      <c r="U1030" s="169"/>
      <c r="V1030" s="151"/>
      <c r="W1030" s="86"/>
      <c r="X1030" s="195"/>
    </row>
    <row r="1031" spans="2:24" s="84" customFormat="1" ht="15.75" customHeight="1">
      <c r="B1031" s="142"/>
      <c r="C1031" s="144"/>
      <c r="F1031" s="151"/>
      <c r="G1031" s="158"/>
      <c r="H1031" s="151"/>
      <c r="I1031" s="134"/>
      <c r="J1031" s="151"/>
      <c r="K1031" s="151"/>
      <c r="L1031" s="166"/>
      <c r="M1031" s="169"/>
      <c r="N1031" s="151"/>
      <c r="O1031" s="169"/>
      <c r="P1031" s="166"/>
      <c r="Q1031" s="169"/>
      <c r="R1031" s="151"/>
      <c r="S1031" s="87"/>
      <c r="T1031" s="166"/>
      <c r="U1031" s="169"/>
      <c r="V1031" s="151"/>
      <c r="W1031" s="86"/>
      <c r="X1031" s="195"/>
    </row>
    <row r="1032" spans="2:24" s="84" customFormat="1" ht="15.75" customHeight="1">
      <c r="B1032" s="142"/>
      <c r="C1032" s="144"/>
      <c r="F1032" s="151"/>
      <c r="G1032" s="158"/>
      <c r="H1032" s="151"/>
      <c r="I1032" s="134"/>
      <c r="J1032" s="151"/>
      <c r="K1032" s="151"/>
      <c r="L1032" s="166"/>
      <c r="M1032" s="169"/>
      <c r="N1032" s="151"/>
      <c r="O1032" s="169"/>
      <c r="P1032" s="166"/>
      <c r="Q1032" s="169"/>
      <c r="R1032" s="151"/>
      <c r="S1032" s="87"/>
      <c r="T1032" s="166"/>
      <c r="U1032" s="169"/>
      <c r="V1032" s="151"/>
      <c r="W1032" s="86"/>
      <c r="X1032" s="195"/>
    </row>
    <row r="1033" spans="2:24" s="84" customFormat="1" ht="15.75" customHeight="1">
      <c r="B1033" s="142"/>
      <c r="C1033" s="144"/>
      <c r="F1033" s="151"/>
      <c r="G1033" s="158"/>
      <c r="H1033" s="151"/>
      <c r="I1033" s="134"/>
      <c r="J1033" s="151"/>
      <c r="K1033" s="151"/>
      <c r="L1033" s="166"/>
      <c r="M1033" s="169"/>
      <c r="N1033" s="151"/>
      <c r="O1033" s="169"/>
      <c r="P1033" s="166"/>
      <c r="Q1033" s="169"/>
      <c r="R1033" s="151"/>
      <c r="S1033" s="87"/>
      <c r="T1033" s="166"/>
      <c r="U1033" s="169"/>
      <c r="V1033" s="151"/>
      <c r="W1033" s="86"/>
      <c r="X1033" s="195"/>
    </row>
    <row r="1034" spans="2:24" s="84" customFormat="1" ht="15.75" customHeight="1">
      <c r="B1034" s="142"/>
      <c r="C1034" s="144"/>
      <c r="F1034" s="151"/>
      <c r="G1034" s="158"/>
      <c r="H1034" s="151"/>
      <c r="I1034" s="134"/>
      <c r="J1034" s="151"/>
      <c r="K1034" s="151"/>
      <c r="L1034" s="166"/>
      <c r="M1034" s="169"/>
      <c r="N1034" s="151"/>
      <c r="O1034" s="169"/>
      <c r="P1034" s="166"/>
      <c r="Q1034" s="169"/>
      <c r="R1034" s="151"/>
      <c r="S1034" s="87"/>
      <c r="T1034" s="166"/>
      <c r="U1034" s="169"/>
      <c r="V1034" s="151"/>
      <c r="W1034" s="86"/>
      <c r="X1034" s="195"/>
    </row>
    <row r="1035" spans="2:24" s="84" customFormat="1" ht="15.75" customHeight="1">
      <c r="B1035" s="142"/>
      <c r="C1035" s="144"/>
      <c r="F1035" s="151"/>
      <c r="G1035" s="158"/>
      <c r="H1035" s="151"/>
      <c r="I1035" s="134"/>
      <c r="J1035" s="151"/>
      <c r="K1035" s="151"/>
      <c r="L1035" s="166"/>
      <c r="M1035" s="169"/>
      <c r="N1035" s="151"/>
      <c r="O1035" s="169"/>
      <c r="P1035" s="166"/>
      <c r="Q1035" s="169"/>
      <c r="R1035" s="151"/>
      <c r="S1035" s="87"/>
      <c r="T1035" s="166"/>
      <c r="U1035" s="169"/>
      <c r="V1035" s="151"/>
      <c r="W1035" s="86"/>
      <c r="X1035" s="195"/>
    </row>
    <row r="1036" spans="2:24" s="84" customFormat="1" ht="15.75" customHeight="1">
      <c r="B1036" s="142"/>
      <c r="C1036" s="144"/>
      <c r="F1036" s="151"/>
      <c r="G1036" s="158"/>
      <c r="H1036" s="151"/>
      <c r="I1036" s="134"/>
      <c r="J1036" s="151"/>
      <c r="K1036" s="151"/>
      <c r="L1036" s="166"/>
      <c r="M1036" s="169"/>
      <c r="N1036" s="151"/>
      <c r="O1036" s="169"/>
      <c r="P1036" s="166"/>
      <c r="Q1036" s="169"/>
      <c r="R1036" s="151"/>
      <c r="S1036" s="87"/>
      <c r="T1036" s="166"/>
      <c r="U1036" s="169"/>
      <c r="V1036" s="151"/>
      <c r="W1036" s="86"/>
      <c r="X1036" s="195"/>
    </row>
    <row r="1037" spans="2:24" s="84" customFormat="1" ht="15.75" customHeight="1">
      <c r="B1037" s="142"/>
      <c r="C1037" s="144"/>
      <c r="F1037" s="151"/>
      <c r="G1037" s="158"/>
      <c r="H1037" s="151"/>
      <c r="I1037" s="134"/>
      <c r="J1037" s="151"/>
      <c r="K1037" s="151"/>
      <c r="L1037" s="166"/>
      <c r="M1037" s="169"/>
      <c r="N1037" s="151"/>
      <c r="O1037" s="169"/>
      <c r="P1037" s="166"/>
      <c r="Q1037" s="169"/>
      <c r="R1037" s="151"/>
      <c r="S1037" s="87"/>
      <c r="T1037" s="166"/>
      <c r="U1037" s="169"/>
      <c r="V1037" s="151"/>
      <c r="W1037" s="86"/>
      <c r="X1037" s="195"/>
    </row>
    <row r="1038" spans="2:24" s="84" customFormat="1" ht="15.75" customHeight="1">
      <c r="B1038" s="142"/>
      <c r="C1038" s="144"/>
      <c r="F1038" s="151"/>
      <c r="G1038" s="158"/>
      <c r="H1038" s="151"/>
      <c r="I1038" s="134"/>
      <c r="J1038" s="151"/>
      <c r="K1038" s="151"/>
      <c r="L1038" s="166"/>
      <c r="M1038" s="169"/>
      <c r="N1038" s="151"/>
      <c r="O1038" s="169"/>
      <c r="P1038" s="166"/>
      <c r="Q1038" s="169"/>
      <c r="R1038" s="151"/>
      <c r="S1038" s="87"/>
      <c r="T1038" s="166"/>
      <c r="U1038" s="169"/>
      <c r="V1038" s="151"/>
      <c r="W1038" s="86"/>
      <c r="X1038" s="195"/>
    </row>
    <row r="1039" spans="2:24" s="84" customFormat="1" ht="15.75" customHeight="1">
      <c r="B1039" s="142"/>
      <c r="C1039" s="144"/>
      <c r="F1039" s="151"/>
      <c r="G1039" s="158"/>
      <c r="H1039" s="151"/>
      <c r="I1039" s="134"/>
      <c r="J1039" s="151"/>
      <c r="K1039" s="151"/>
      <c r="L1039" s="166"/>
      <c r="M1039" s="169"/>
      <c r="N1039" s="151"/>
      <c r="O1039" s="169"/>
      <c r="P1039" s="166"/>
      <c r="Q1039" s="169"/>
      <c r="R1039" s="151"/>
      <c r="S1039" s="87"/>
      <c r="T1039" s="166"/>
      <c r="U1039" s="169"/>
      <c r="V1039" s="151"/>
      <c r="W1039" s="86"/>
      <c r="X1039" s="195"/>
    </row>
    <row r="1040" spans="2:24" s="84" customFormat="1" ht="15.75" customHeight="1">
      <c r="B1040" s="142"/>
      <c r="C1040" s="144"/>
      <c r="F1040" s="151"/>
      <c r="G1040" s="158"/>
      <c r="H1040" s="151"/>
      <c r="I1040" s="134"/>
      <c r="J1040" s="151"/>
      <c r="K1040" s="151"/>
      <c r="L1040" s="166"/>
      <c r="M1040" s="169"/>
      <c r="N1040" s="151"/>
      <c r="O1040" s="169"/>
      <c r="P1040" s="166"/>
      <c r="Q1040" s="169"/>
      <c r="R1040" s="151"/>
      <c r="S1040" s="87"/>
      <c r="T1040" s="166"/>
      <c r="U1040" s="169"/>
      <c r="V1040" s="151"/>
      <c r="W1040" s="86"/>
      <c r="X1040" s="195"/>
    </row>
    <row r="1041" spans="2:24" s="84" customFormat="1" ht="15.75" customHeight="1">
      <c r="B1041" s="142"/>
      <c r="C1041" s="144"/>
      <c r="F1041" s="151"/>
      <c r="G1041" s="158"/>
      <c r="H1041" s="151"/>
      <c r="I1041" s="134"/>
      <c r="J1041" s="151"/>
      <c r="K1041" s="151"/>
      <c r="L1041" s="166"/>
      <c r="M1041" s="169"/>
      <c r="N1041" s="151"/>
      <c r="O1041" s="169"/>
      <c r="P1041" s="166"/>
      <c r="Q1041" s="169"/>
      <c r="R1041" s="151"/>
      <c r="S1041" s="87"/>
      <c r="T1041" s="166"/>
      <c r="U1041" s="169"/>
      <c r="V1041" s="151"/>
      <c r="W1041" s="86"/>
      <c r="X1041" s="195"/>
    </row>
    <row r="1042" spans="2:24" s="84" customFormat="1" ht="15.75" customHeight="1">
      <c r="B1042" s="142"/>
      <c r="C1042" s="144"/>
      <c r="F1042" s="151"/>
      <c r="G1042" s="158"/>
      <c r="H1042" s="151"/>
      <c r="I1042" s="134"/>
      <c r="J1042" s="151"/>
      <c r="K1042" s="151"/>
      <c r="L1042" s="166"/>
      <c r="M1042" s="169"/>
      <c r="N1042" s="151"/>
      <c r="O1042" s="169"/>
      <c r="P1042" s="166"/>
      <c r="Q1042" s="169"/>
      <c r="R1042" s="151"/>
      <c r="S1042" s="87"/>
      <c r="T1042" s="166"/>
      <c r="U1042" s="169"/>
      <c r="V1042" s="151"/>
      <c r="W1042" s="86"/>
      <c r="X1042" s="195"/>
    </row>
    <row r="1043" spans="2:24" s="84" customFormat="1" ht="15.75" customHeight="1">
      <c r="B1043" s="142"/>
      <c r="C1043" s="144"/>
      <c r="F1043" s="151"/>
      <c r="G1043" s="158"/>
      <c r="H1043" s="151"/>
      <c r="I1043" s="134"/>
      <c r="J1043" s="151"/>
      <c r="K1043" s="151"/>
      <c r="L1043" s="166"/>
      <c r="M1043" s="169"/>
      <c r="N1043" s="151"/>
      <c r="O1043" s="169"/>
      <c r="P1043" s="166"/>
      <c r="Q1043" s="169"/>
      <c r="R1043" s="151"/>
      <c r="S1043" s="87"/>
      <c r="T1043" s="166"/>
      <c r="U1043" s="169"/>
      <c r="V1043" s="151"/>
      <c r="W1043" s="86"/>
      <c r="X1043" s="195"/>
    </row>
    <row r="1044" spans="2:24" s="84" customFormat="1" ht="15.75" customHeight="1">
      <c r="B1044" s="142"/>
      <c r="C1044" s="144"/>
      <c r="F1044" s="151"/>
      <c r="G1044" s="158"/>
      <c r="H1044" s="151"/>
      <c r="I1044" s="134"/>
      <c r="J1044" s="151"/>
      <c r="K1044" s="151"/>
      <c r="L1044" s="166"/>
      <c r="M1044" s="169"/>
      <c r="N1044" s="151"/>
      <c r="O1044" s="169"/>
      <c r="P1044" s="166"/>
      <c r="Q1044" s="169"/>
      <c r="R1044" s="151"/>
      <c r="S1044" s="87"/>
      <c r="T1044" s="166"/>
      <c r="U1044" s="169"/>
      <c r="V1044" s="151"/>
      <c r="W1044" s="86"/>
      <c r="X1044" s="195"/>
    </row>
    <row r="1045" spans="2:24" s="84" customFormat="1" ht="15.75" customHeight="1">
      <c r="B1045" s="142"/>
      <c r="C1045" s="144"/>
      <c r="F1045" s="151"/>
      <c r="G1045" s="158"/>
      <c r="H1045" s="151"/>
      <c r="I1045" s="134"/>
      <c r="J1045" s="151"/>
      <c r="K1045" s="151"/>
      <c r="L1045" s="166"/>
      <c r="M1045" s="169"/>
      <c r="N1045" s="151"/>
      <c r="O1045" s="169"/>
      <c r="P1045" s="166"/>
      <c r="Q1045" s="169"/>
      <c r="R1045" s="151"/>
      <c r="S1045" s="87"/>
      <c r="T1045" s="166"/>
      <c r="U1045" s="169"/>
      <c r="V1045" s="151"/>
      <c r="W1045" s="86"/>
      <c r="X1045" s="195"/>
    </row>
    <row r="1046" spans="2:24" s="84" customFormat="1" ht="15.75" customHeight="1">
      <c r="B1046" s="142"/>
      <c r="C1046" s="144"/>
      <c r="F1046" s="151"/>
      <c r="G1046" s="158"/>
      <c r="H1046" s="151"/>
      <c r="I1046" s="134"/>
      <c r="J1046" s="151"/>
      <c r="K1046" s="151"/>
      <c r="L1046" s="166"/>
      <c r="M1046" s="169"/>
      <c r="N1046" s="151"/>
      <c r="O1046" s="169"/>
      <c r="P1046" s="166"/>
      <c r="Q1046" s="169"/>
      <c r="R1046" s="151"/>
      <c r="S1046" s="87"/>
      <c r="T1046" s="166"/>
      <c r="U1046" s="169"/>
      <c r="V1046" s="151"/>
      <c r="W1046" s="86"/>
      <c r="X1046" s="195"/>
    </row>
    <row r="1047" spans="2:24" s="84" customFormat="1" ht="15.75" customHeight="1">
      <c r="B1047" s="142"/>
      <c r="C1047" s="144"/>
      <c r="F1047" s="151"/>
      <c r="G1047" s="158"/>
      <c r="H1047" s="151"/>
      <c r="I1047" s="134"/>
      <c r="J1047" s="151"/>
      <c r="K1047" s="151"/>
      <c r="L1047" s="166"/>
      <c r="M1047" s="169"/>
      <c r="N1047" s="151"/>
      <c r="O1047" s="169"/>
      <c r="P1047" s="166"/>
      <c r="Q1047" s="169"/>
      <c r="R1047" s="151"/>
      <c r="S1047" s="87"/>
      <c r="T1047" s="166"/>
      <c r="U1047" s="169"/>
      <c r="V1047" s="151"/>
      <c r="W1047" s="86"/>
      <c r="X1047" s="195"/>
    </row>
    <row r="1048" spans="2:24" s="84" customFormat="1" ht="15.75" customHeight="1">
      <c r="B1048" s="142"/>
      <c r="C1048" s="144"/>
      <c r="F1048" s="151"/>
      <c r="G1048" s="158"/>
      <c r="H1048" s="151"/>
      <c r="I1048" s="134"/>
      <c r="J1048" s="151"/>
      <c r="K1048" s="151"/>
      <c r="L1048" s="166"/>
      <c r="M1048" s="169"/>
      <c r="N1048" s="151"/>
      <c r="O1048" s="169"/>
      <c r="P1048" s="166"/>
      <c r="Q1048" s="169"/>
      <c r="R1048" s="151"/>
      <c r="S1048" s="87"/>
      <c r="T1048" s="166"/>
      <c r="U1048" s="169"/>
      <c r="V1048" s="151"/>
      <c r="W1048" s="86"/>
      <c r="X1048" s="195"/>
    </row>
    <row r="1049" spans="2:24" s="84" customFormat="1" ht="15.75" customHeight="1">
      <c r="B1049" s="142"/>
      <c r="C1049" s="144"/>
      <c r="F1049" s="151"/>
      <c r="G1049" s="158"/>
      <c r="H1049" s="151"/>
      <c r="I1049" s="134"/>
      <c r="J1049" s="151"/>
      <c r="K1049" s="151"/>
      <c r="L1049" s="166"/>
      <c r="M1049" s="169"/>
      <c r="N1049" s="151"/>
      <c r="O1049" s="169"/>
      <c r="P1049" s="166"/>
      <c r="Q1049" s="169"/>
      <c r="R1049" s="151"/>
      <c r="S1049" s="87"/>
      <c r="T1049" s="166"/>
      <c r="U1049" s="169"/>
      <c r="V1049" s="151"/>
      <c r="W1049" s="86"/>
      <c r="X1049" s="195"/>
    </row>
    <row r="1050" spans="2:24" s="84" customFormat="1" ht="15.75" customHeight="1">
      <c r="B1050" s="142"/>
      <c r="C1050" s="144"/>
      <c r="F1050" s="151"/>
      <c r="G1050" s="158"/>
      <c r="H1050" s="151"/>
      <c r="I1050" s="134"/>
      <c r="J1050" s="151"/>
      <c r="K1050" s="151"/>
      <c r="L1050" s="166"/>
      <c r="M1050" s="169"/>
      <c r="N1050" s="151"/>
      <c r="O1050" s="169"/>
      <c r="P1050" s="166"/>
      <c r="Q1050" s="169"/>
      <c r="R1050" s="151"/>
      <c r="S1050" s="87"/>
      <c r="T1050" s="166"/>
      <c r="U1050" s="169"/>
      <c r="V1050" s="151"/>
      <c r="W1050" s="86"/>
      <c r="X1050" s="195"/>
    </row>
    <row r="1051" spans="2:24" s="84" customFormat="1" ht="15.75" customHeight="1">
      <c r="B1051" s="142"/>
      <c r="C1051" s="144"/>
      <c r="F1051" s="151"/>
      <c r="G1051" s="158"/>
      <c r="H1051" s="151"/>
      <c r="I1051" s="134"/>
      <c r="J1051" s="151"/>
      <c r="K1051" s="151"/>
      <c r="L1051" s="166"/>
      <c r="M1051" s="169"/>
      <c r="N1051" s="151"/>
      <c r="O1051" s="169"/>
      <c r="P1051" s="166"/>
      <c r="Q1051" s="169"/>
      <c r="R1051" s="151"/>
      <c r="S1051" s="87"/>
      <c r="T1051" s="166"/>
      <c r="U1051" s="169"/>
      <c r="V1051" s="151"/>
      <c r="W1051" s="86"/>
      <c r="X1051" s="195"/>
    </row>
    <row r="1052" spans="2:24" s="84" customFormat="1" ht="15.75" customHeight="1">
      <c r="B1052" s="142"/>
      <c r="C1052" s="144"/>
      <c r="F1052" s="151"/>
      <c r="G1052" s="158"/>
      <c r="H1052" s="151"/>
      <c r="I1052" s="134"/>
      <c r="J1052" s="151"/>
      <c r="K1052" s="151"/>
      <c r="L1052" s="166"/>
      <c r="M1052" s="169"/>
      <c r="N1052" s="151"/>
      <c r="O1052" s="169"/>
      <c r="P1052" s="166"/>
      <c r="Q1052" s="169"/>
      <c r="R1052" s="151"/>
      <c r="S1052" s="87"/>
      <c r="T1052" s="166"/>
      <c r="U1052" s="169"/>
      <c r="V1052" s="151"/>
      <c r="W1052" s="86"/>
      <c r="X1052" s="195"/>
    </row>
    <row r="1053" spans="2:24" s="84" customFormat="1" ht="15.75" customHeight="1">
      <c r="B1053" s="142"/>
      <c r="C1053" s="144"/>
      <c r="F1053" s="151"/>
      <c r="G1053" s="158"/>
      <c r="H1053" s="151"/>
      <c r="I1053" s="134"/>
      <c r="J1053" s="151"/>
      <c r="K1053" s="151"/>
      <c r="L1053" s="166"/>
      <c r="M1053" s="169"/>
      <c r="N1053" s="151"/>
      <c r="O1053" s="169"/>
      <c r="P1053" s="166"/>
      <c r="Q1053" s="169"/>
      <c r="R1053" s="151"/>
      <c r="S1053" s="87"/>
      <c r="T1053" s="166"/>
      <c r="U1053" s="169"/>
      <c r="V1053" s="151"/>
      <c r="W1053" s="86"/>
      <c r="X1053" s="195"/>
    </row>
    <row r="1054" spans="2:24" s="84" customFormat="1" ht="15.75" customHeight="1">
      <c r="B1054" s="142"/>
      <c r="C1054" s="144"/>
      <c r="F1054" s="151"/>
      <c r="G1054" s="158"/>
      <c r="H1054" s="151"/>
      <c r="I1054" s="134"/>
      <c r="J1054" s="151"/>
      <c r="K1054" s="151"/>
      <c r="L1054" s="166"/>
      <c r="M1054" s="169"/>
      <c r="N1054" s="151"/>
      <c r="O1054" s="169"/>
      <c r="P1054" s="166"/>
      <c r="Q1054" s="169"/>
      <c r="R1054" s="151"/>
      <c r="S1054" s="87"/>
      <c r="T1054" s="166"/>
      <c r="U1054" s="169"/>
      <c r="V1054" s="151"/>
      <c r="W1054" s="86"/>
      <c r="X1054" s="195"/>
    </row>
    <row r="1055" spans="2:24" s="84" customFormat="1" ht="15.75" customHeight="1">
      <c r="B1055" s="142"/>
      <c r="C1055" s="144"/>
      <c r="F1055" s="151"/>
      <c r="G1055" s="158"/>
      <c r="H1055" s="151"/>
      <c r="I1055" s="134"/>
      <c r="J1055" s="151"/>
      <c r="K1055" s="151"/>
      <c r="L1055" s="166"/>
      <c r="M1055" s="169"/>
      <c r="N1055" s="151"/>
      <c r="O1055" s="169"/>
      <c r="P1055" s="166"/>
      <c r="Q1055" s="169"/>
      <c r="R1055" s="151"/>
      <c r="S1055" s="87"/>
      <c r="T1055" s="166"/>
      <c r="U1055" s="169"/>
      <c r="V1055" s="151"/>
      <c r="W1055" s="86"/>
      <c r="X1055" s="195"/>
    </row>
    <row r="1056" spans="2:24" s="84" customFormat="1" ht="15.75" customHeight="1">
      <c r="B1056" s="142"/>
      <c r="C1056" s="144"/>
      <c r="F1056" s="151"/>
      <c r="G1056" s="158"/>
      <c r="H1056" s="151"/>
      <c r="I1056" s="134"/>
      <c r="J1056" s="151"/>
      <c r="K1056" s="151"/>
      <c r="L1056" s="166"/>
      <c r="M1056" s="169"/>
      <c r="N1056" s="151"/>
      <c r="O1056" s="169"/>
      <c r="P1056" s="166"/>
      <c r="Q1056" s="169"/>
      <c r="R1056" s="151"/>
      <c r="S1056" s="87"/>
      <c r="T1056" s="166"/>
      <c r="U1056" s="169"/>
      <c r="V1056" s="151"/>
      <c r="W1056" s="86"/>
      <c r="X1056" s="195"/>
    </row>
    <row r="1057" spans="2:24" s="84" customFormat="1" ht="15.75" customHeight="1">
      <c r="B1057" s="142"/>
      <c r="C1057" s="144"/>
      <c r="F1057" s="151"/>
      <c r="G1057" s="158"/>
      <c r="H1057" s="151"/>
      <c r="I1057" s="134"/>
      <c r="J1057" s="151"/>
      <c r="K1057" s="151"/>
      <c r="L1057" s="166"/>
      <c r="M1057" s="169"/>
      <c r="N1057" s="151"/>
      <c r="O1057" s="169"/>
      <c r="P1057" s="166"/>
      <c r="Q1057" s="169"/>
      <c r="R1057" s="151"/>
      <c r="S1057" s="87"/>
      <c r="T1057" s="166"/>
      <c r="U1057" s="169"/>
      <c r="V1057" s="151"/>
      <c r="W1057" s="86"/>
      <c r="X1057" s="195"/>
    </row>
    <row r="1058" spans="2:24" s="84" customFormat="1" ht="15.75" customHeight="1">
      <c r="B1058" s="142"/>
      <c r="C1058" s="144"/>
      <c r="F1058" s="151"/>
      <c r="G1058" s="158"/>
      <c r="H1058" s="151"/>
      <c r="I1058" s="134"/>
      <c r="J1058" s="151"/>
      <c r="K1058" s="151"/>
      <c r="L1058" s="166"/>
      <c r="M1058" s="169"/>
      <c r="N1058" s="151"/>
      <c r="O1058" s="169"/>
      <c r="P1058" s="166"/>
      <c r="Q1058" s="169"/>
      <c r="R1058" s="151"/>
      <c r="S1058" s="87"/>
      <c r="T1058" s="166"/>
      <c r="U1058" s="169"/>
      <c r="V1058" s="151"/>
      <c r="W1058" s="86"/>
      <c r="X1058" s="195"/>
    </row>
    <row r="1059" spans="2:24" s="84" customFormat="1" ht="15.75" customHeight="1">
      <c r="B1059" s="142"/>
      <c r="C1059" s="144"/>
      <c r="F1059" s="151"/>
      <c r="G1059" s="158"/>
      <c r="H1059" s="151"/>
      <c r="I1059" s="134"/>
      <c r="J1059" s="151"/>
      <c r="K1059" s="151"/>
      <c r="L1059" s="166"/>
      <c r="M1059" s="169"/>
      <c r="N1059" s="151"/>
      <c r="O1059" s="169"/>
      <c r="P1059" s="166"/>
      <c r="Q1059" s="169"/>
      <c r="R1059" s="151"/>
      <c r="S1059" s="87"/>
      <c r="T1059" s="166"/>
      <c r="U1059" s="169"/>
      <c r="V1059" s="151"/>
      <c r="W1059" s="86"/>
      <c r="X1059" s="195"/>
    </row>
    <row r="1060" spans="2:24" s="84" customFormat="1" ht="15.75" customHeight="1">
      <c r="B1060" s="142"/>
      <c r="C1060" s="144"/>
      <c r="F1060" s="151"/>
      <c r="G1060" s="158"/>
      <c r="H1060" s="151"/>
      <c r="I1060" s="134"/>
      <c r="J1060" s="151"/>
      <c r="K1060" s="151"/>
      <c r="L1060" s="166"/>
      <c r="M1060" s="169"/>
      <c r="N1060" s="151"/>
      <c r="O1060" s="169"/>
      <c r="P1060" s="166"/>
      <c r="Q1060" s="169"/>
      <c r="R1060" s="151"/>
      <c r="S1060" s="87"/>
      <c r="T1060" s="166"/>
      <c r="U1060" s="169"/>
      <c r="V1060" s="151"/>
      <c r="W1060" s="86"/>
      <c r="X1060" s="195"/>
    </row>
    <row r="1061" spans="2:24" s="84" customFormat="1" ht="15.75" customHeight="1">
      <c r="B1061" s="142"/>
      <c r="C1061" s="144"/>
      <c r="F1061" s="151"/>
      <c r="G1061" s="158"/>
      <c r="H1061" s="151"/>
      <c r="I1061" s="134"/>
      <c r="J1061" s="151"/>
      <c r="K1061" s="151"/>
      <c r="L1061" s="166"/>
      <c r="M1061" s="169"/>
      <c r="N1061" s="151"/>
      <c r="O1061" s="169"/>
      <c r="P1061" s="166"/>
      <c r="Q1061" s="169"/>
      <c r="R1061" s="151"/>
      <c r="S1061" s="87"/>
      <c r="T1061" s="166"/>
      <c r="U1061" s="169"/>
      <c r="V1061" s="151"/>
      <c r="W1061" s="86"/>
      <c r="X1061" s="195"/>
    </row>
    <row r="1062" spans="2:24" s="84" customFormat="1" ht="15.75" customHeight="1">
      <c r="B1062" s="142"/>
      <c r="C1062" s="144"/>
      <c r="F1062" s="151"/>
      <c r="G1062" s="158"/>
      <c r="H1062" s="151"/>
      <c r="I1062" s="134"/>
      <c r="J1062" s="151"/>
      <c r="K1062" s="151"/>
      <c r="L1062" s="166"/>
      <c r="M1062" s="169"/>
      <c r="N1062" s="151"/>
      <c r="O1062" s="169"/>
      <c r="P1062" s="166"/>
      <c r="Q1062" s="169"/>
      <c r="R1062" s="151"/>
      <c r="S1062" s="87"/>
      <c r="T1062" s="166"/>
      <c r="U1062" s="169"/>
      <c r="V1062" s="151"/>
      <c r="W1062" s="86"/>
      <c r="X1062" s="195"/>
    </row>
    <row r="1063" spans="2:24" s="84" customFormat="1" ht="15.75" customHeight="1">
      <c r="B1063" s="142"/>
      <c r="C1063" s="144"/>
      <c r="F1063" s="151"/>
      <c r="G1063" s="158"/>
      <c r="H1063" s="151"/>
      <c r="I1063" s="134"/>
      <c r="J1063" s="151"/>
      <c r="K1063" s="151"/>
      <c r="L1063" s="166"/>
      <c r="M1063" s="169"/>
      <c r="N1063" s="151"/>
      <c r="O1063" s="169"/>
      <c r="P1063" s="166"/>
      <c r="Q1063" s="169"/>
      <c r="R1063" s="151"/>
      <c r="S1063" s="87"/>
      <c r="T1063" s="166"/>
      <c r="U1063" s="169"/>
      <c r="V1063" s="151"/>
      <c r="W1063" s="86"/>
      <c r="X1063" s="195"/>
    </row>
    <row r="1064" spans="2:24" s="84" customFormat="1" ht="15.75" customHeight="1">
      <c r="B1064" s="142"/>
      <c r="C1064" s="144"/>
      <c r="F1064" s="151"/>
      <c r="G1064" s="158"/>
      <c r="H1064" s="151"/>
      <c r="I1064" s="134"/>
      <c r="J1064" s="151"/>
      <c r="K1064" s="151"/>
      <c r="L1064" s="166"/>
      <c r="M1064" s="169"/>
      <c r="N1064" s="151"/>
      <c r="O1064" s="169"/>
      <c r="P1064" s="166"/>
      <c r="Q1064" s="169"/>
      <c r="R1064" s="151"/>
      <c r="S1064" s="87"/>
      <c r="T1064" s="166"/>
      <c r="U1064" s="169"/>
      <c r="V1064" s="151"/>
      <c r="W1064" s="86"/>
      <c r="X1064" s="195"/>
    </row>
    <row r="1065" spans="2:24" s="84" customFormat="1" ht="15.75" customHeight="1">
      <c r="B1065" s="142"/>
      <c r="C1065" s="144"/>
      <c r="F1065" s="151"/>
      <c r="G1065" s="158"/>
      <c r="H1065" s="151"/>
      <c r="I1065" s="134"/>
      <c r="J1065" s="151"/>
      <c r="K1065" s="151"/>
      <c r="L1065" s="166"/>
      <c r="M1065" s="169"/>
      <c r="N1065" s="151"/>
      <c r="O1065" s="169"/>
      <c r="P1065" s="166"/>
      <c r="Q1065" s="169"/>
      <c r="R1065" s="151"/>
      <c r="S1065" s="87"/>
      <c r="T1065" s="166"/>
      <c r="U1065" s="169"/>
      <c r="V1065" s="151"/>
      <c r="W1065" s="86"/>
      <c r="X1065" s="195"/>
    </row>
    <row r="1066" spans="2:24" s="84" customFormat="1" ht="15.75" customHeight="1">
      <c r="B1066" s="142"/>
      <c r="C1066" s="144"/>
      <c r="F1066" s="151"/>
      <c r="G1066" s="158"/>
      <c r="H1066" s="151"/>
      <c r="I1066" s="134"/>
      <c r="J1066" s="151"/>
      <c r="K1066" s="151"/>
      <c r="L1066" s="166"/>
      <c r="M1066" s="169"/>
      <c r="N1066" s="151"/>
      <c r="O1066" s="169"/>
      <c r="P1066" s="166"/>
      <c r="Q1066" s="169"/>
      <c r="R1066" s="151"/>
      <c r="S1066" s="87"/>
      <c r="T1066" s="166"/>
      <c r="U1066" s="169"/>
      <c r="V1066" s="151"/>
      <c r="W1066" s="86"/>
      <c r="X1066" s="195"/>
    </row>
    <row r="1067" spans="2:24" s="84" customFormat="1" ht="15.75" customHeight="1">
      <c r="B1067" s="142"/>
      <c r="C1067" s="144"/>
      <c r="F1067" s="151"/>
      <c r="G1067" s="158"/>
      <c r="H1067" s="151"/>
      <c r="I1067" s="134"/>
      <c r="J1067" s="151"/>
      <c r="K1067" s="151"/>
      <c r="L1067" s="166"/>
      <c r="M1067" s="169"/>
      <c r="N1067" s="151"/>
      <c r="O1067" s="169"/>
      <c r="P1067" s="166"/>
      <c r="Q1067" s="169"/>
      <c r="R1067" s="151"/>
      <c r="S1067" s="87"/>
      <c r="T1067" s="166"/>
      <c r="U1067" s="169"/>
      <c r="V1067" s="151"/>
      <c r="W1067" s="86"/>
      <c r="X1067" s="195"/>
    </row>
    <row r="1068" spans="2:24" s="84" customFormat="1" ht="15.75" customHeight="1">
      <c r="B1068" s="142"/>
      <c r="C1068" s="144"/>
      <c r="F1068" s="151"/>
      <c r="G1068" s="158"/>
      <c r="H1068" s="151"/>
      <c r="I1068" s="134"/>
      <c r="J1068" s="151"/>
      <c r="K1068" s="151"/>
      <c r="L1068" s="166"/>
      <c r="M1068" s="169"/>
      <c r="N1068" s="151"/>
      <c r="O1068" s="169"/>
      <c r="P1068" s="166"/>
      <c r="Q1068" s="169"/>
      <c r="R1068" s="151"/>
      <c r="S1068" s="87"/>
      <c r="T1068" s="166"/>
      <c r="U1068" s="169"/>
      <c r="V1068" s="151"/>
      <c r="W1068" s="86"/>
      <c r="X1068" s="195"/>
    </row>
    <row r="1069" spans="2:24" s="84" customFormat="1" ht="15.75" customHeight="1">
      <c r="B1069" s="142"/>
      <c r="C1069" s="144"/>
      <c r="F1069" s="151"/>
      <c r="G1069" s="158"/>
      <c r="H1069" s="151"/>
      <c r="I1069" s="134"/>
      <c r="J1069" s="151"/>
      <c r="K1069" s="151"/>
      <c r="L1069" s="166"/>
      <c r="M1069" s="169"/>
      <c r="N1069" s="151"/>
      <c r="O1069" s="169"/>
      <c r="P1069" s="166"/>
      <c r="Q1069" s="169"/>
      <c r="R1069" s="151"/>
      <c r="S1069" s="87"/>
      <c r="T1069" s="166"/>
      <c r="U1069" s="169"/>
      <c r="V1069" s="151"/>
      <c r="W1069" s="86"/>
      <c r="X1069" s="195"/>
    </row>
    <row r="1070" spans="2:24" s="84" customFormat="1" ht="15.75" customHeight="1">
      <c r="B1070" s="142"/>
      <c r="C1070" s="144"/>
      <c r="F1070" s="151"/>
      <c r="G1070" s="158"/>
      <c r="H1070" s="151"/>
      <c r="I1070" s="134"/>
      <c r="J1070" s="151"/>
      <c r="K1070" s="151"/>
      <c r="L1070" s="166"/>
      <c r="M1070" s="169"/>
      <c r="N1070" s="151"/>
      <c r="O1070" s="169"/>
      <c r="P1070" s="166"/>
      <c r="Q1070" s="169"/>
      <c r="R1070" s="151"/>
      <c r="S1070" s="87"/>
      <c r="T1070" s="166"/>
      <c r="U1070" s="169"/>
      <c r="V1070" s="151"/>
      <c r="W1070" s="86"/>
      <c r="X1070" s="195"/>
    </row>
    <row r="1071" spans="2:24" s="84" customFormat="1" ht="15.75" customHeight="1">
      <c r="B1071" s="142"/>
      <c r="C1071" s="144"/>
      <c r="F1071" s="151"/>
      <c r="G1071" s="158"/>
      <c r="H1071" s="151"/>
      <c r="I1071" s="134"/>
      <c r="J1071" s="151"/>
      <c r="K1071" s="151"/>
      <c r="L1071" s="166"/>
      <c r="M1071" s="169"/>
      <c r="N1071" s="151"/>
      <c r="O1071" s="169"/>
      <c r="P1071" s="166"/>
      <c r="Q1071" s="169"/>
      <c r="R1071" s="151"/>
      <c r="S1071" s="87"/>
      <c r="T1071" s="166"/>
      <c r="U1071" s="169"/>
      <c r="V1071" s="151"/>
      <c r="W1071" s="86"/>
      <c r="X1071" s="195"/>
    </row>
    <row r="1072" spans="2:24" s="84" customFormat="1" ht="15.75" customHeight="1">
      <c r="B1072" s="142"/>
      <c r="C1072" s="144"/>
      <c r="F1072" s="151"/>
      <c r="G1072" s="158"/>
      <c r="H1072" s="151"/>
      <c r="I1072" s="134"/>
      <c r="J1072" s="151"/>
      <c r="K1072" s="151"/>
      <c r="L1072" s="166"/>
      <c r="M1072" s="169"/>
      <c r="N1072" s="151"/>
      <c r="O1072" s="169"/>
      <c r="P1072" s="166"/>
      <c r="Q1072" s="169"/>
      <c r="R1072" s="151"/>
      <c r="S1072" s="87"/>
      <c r="T1072" s="166"/>
      <c r="U1072" s="169"/>
      <c r="V1072" s="151"/>
      <c r="W1072" s="86"/>
      <c r="X1072" s="195"/>
    </row>
    <row r="1073" spans="2:24" s="84" customFormat="1" ht="15.75" customHeight="1">
      <c r="B1073" s="142"/>
      <c r="C1073" s="144"/>
      <c r="F1073" s="151"/>
      <c r="G1073" s="158"/>
      <c r="H1073" s="151"/>
      <c r="I1073" s="134"/>
      <c r="J1073" s="151"/>
      <c r="K1073" s="151"/>
      <c r="L1073" s="166"/>
      <c r="M1073" s="169"/>
      <c r="N1073" s="151"/>
      <c r="O1073" s="169"/>
      <c r="P1073" s="166"/>
      <c r="Q1073" s="169"/>
      <c r="R1073" s="151"/>
      <c r="S1073" s="87"/>
      <c r="T1073" s="166"/>
      <c r="U1073" s="169"/>
      <c r="V1073" s="151"/>
      <c r="W1073" s="86"/>
      <c r="X1073" s="195"/>
    </row>
    <row r="1074" spans="2:24" s="84" customFormat="1" ht="15.75" customHeight="1">
      <c r="B1074" s="142"/>
      <c r="C1074" s="144"/>
      <c r="F1074" s="151"/>
      <c r="G1074" s="158"/>
      <c r="H1074" s="151"/>
      <c r="I1074" s="134"/>
      <c r="J1074" s="151"/>
      <c r="K1074" s="151"/>
      <c r="L1074" s="166"/>
      <c r="M1074" s="169"/>
      <c r="N1074" s="151"/>
      <c r="O1074" s="169"/>
      <c r="P1074" s="166"/>
      <c r="Q1074" s="169"/>
      <c r="R1074" s="151"/>
      <c r="S1074" s="87"/>
      <c r="T1074" s="166"/>
      <c r="U1074" s="169"/>
      <c r="V1074" s="151"/>
      <c r="W1074" s="86"/>
      <c r="X1074" s="195"/>
    </row>
    <row r="1075" spans="2:24" s="84" customFormat="1" ht="15.75" customHeight="1">
      <c r="B1075" s="142"/>
      <c r="C1075" s="144"/>
      <c r="F1075" s="151"/>
      <c r="G1075" s="158"/>
      <c r="H1075" s="151"/>
      <c r="I1075" s="134"/>
      <c r="J1075" s="151"/>
      <c r="K1075" s="151"/>
      <c r="L1075" s="166"/>
      <c r="M1075" s="169"/>
      <c r="N1075" s="151"/>
      <c r="O1075" s="169"/>
      <c r="P1075" s="166"/>
      <c r="Q1075" s="169"/>
      <c r="R1075" s="151"/>
      <c r="S1075" s="87"/>
      <c r="T1075" s="166"/>
      <c r="U1075" s="169"/>
      <c r="V1075" s="151"/>
      <c r="W1075" s="86"/>
      <c r="X1075" s="195"/>
    </row>
    <row r="1076" spans="2:24" s="84" customFormat="1" ht="15.75" customHeight="1">
      <c r="B1076" s="142"/>
      <c r="C1076" s="144"/>
      <c r="F1076" s="151"/>
      <c r="G1076" s="158"/>
      <c r="H1076" s="151"/>
      <c r="I1076" s="134"/>
      <c r="J1076" s="151"/>
      <c r="K1076" s="151"/>
      <c r="L1076" s="166"/>
      <c r="M1076" s="169"/>
      <c r="N1076" s="151"/>
      <c r="O1076" s="169"/>
      <c r="P1076" s="166"/>
      <c r="Q1076" s="169"/>
      <c r="R1076" s="151"/>
      <c r="S1076" s="87"/>
      <c r="T1076" s="166"/>
      <c r="U1076" s="169"/>
      <c r="V1076" s="151"/>
      <c r="W1076" s="86"/>
      <c r="X1076" s="195"/>
    </row>
    <row r="1077" spans="2:24" s="84" customFormat="1" ht="15.75" customHeight="1">
      <c r="B1077" s="142"/>
      <c r="C1077" s="144"/>
      <c r="F1077" s="151"/>
      <c r="G1077" s="158"/>
      <c r="H1077" s="151"/>
      <c r="I1077" s="134"/>
      <c r="J1077" s="151"/>
      <c r="K1077" s="151"/>
      <c r="L1077" s="166"/>
      <c r="M1077" s="169"/>
      <c r="N1077" s="151"/>
      <c r="O1077" s="169"/>
      <c r="P1077" s="166"/>
      <c r="Q1077" s="169"/>
      <c r="R1077" s="151"/>
      <c r="S1077" s="87"/>
      <c r="T1077" s="166"/>
      <c r="U1077" s="169"/>
      <c r="V1077" s="151"/>
      <c r="W1077" s="86"/>
      <c r="X1077" s="195"/>
    </row>
    <row r="1078" spans="2:24" s="84" customFormat="1" ht="15.75" customHeight="1">
      <c r="B1078" s="142"/>
      <c r="C1078" s="144"/>
      <c r="F1078" s="151"/>
      <c r="G1078" s="158"/>
      <c r="H1078" s="151"/>
      <c r="I1078" s="134"/>
      <c r="J1078" s="151"/>
      <c r="K1078" s="151"/>
      <c r="L1078" s="166"/>
      <c r="M1078" s="169"/>
      <c r="N1078" s="151"/>
      <c r="O1078" s="169"/>
      <c r="P1078" s="166"/>
      <c r="Q1078" s="169"/>
      <c r="R1078" s="151"/>
      <c r="S1078" s="87"/>
      <c r="T1078" s="166"/>
      <c r="U1078" s="169"/>
      <c r="V1078" s="151"/>
      <c r="W1078" s="86"/>
      <c r="X1078" s="195"/>
    </row>
    <row r="1079" spans="2:24" s="84" customFormat="1" ht="15.75" customHeight="1">
      <c r="B1079" s="142"/>
      <c r="C1079" s="144"/>
      <c r="F1079" s="151"/>
      <c r="G1079" s="158"/>
      <c r="H1079" s="151"/>
      <c r="I1079" s="134"/>
      <c r="J1079" s="151"/>
      <c r="K1079" s="151"/>
      <c r="L1079" s="166"/>
      <c r="M1079" s="169"/>
      <c r="N1079" s="151"/>
      <c r="O1079" s="169"/>
      <c r="P1079" s="166"/>
      <c r="Q1079" s="169"/>
      <c r="R1079" s="151"/>
      <c r="S1079" s="87"/>
      <c r="T1079" s="166"/>
      <c r="U1079" s="169"/>
      <c r="V1079" s="151"/>
      <c r="W1079" s="86"/>
      <c r="X1079" s="195"/>
    </row>
    <row r="1080" spans="2:24" s="84" customFormat="1" ht="15.75" customHeight="1">
      <c r="B1080" s="142"/>
      <c r="C1080" s="144"/>
      <c r="F1080" s="151"/>
      <c r="G1080" s="158"/>
      <c r="H1080" s="151"/>
      <c r="I1080" s="134"/>
      <c r="J1080" s="151"/>
      <c r="K1080" s="151"/>
      <c r="L1080" s="166"/>
      <c r="M1080" s="169"/>
      <c r="N1080" s="151"/>
      <c r="O1080" s="169"/>
      <c r="P1080" s="166"/>
      <c r="Q1080" s="169"/>
      <c r="R1080" s="151"/>
      <c r="S1080" s="87"/>
      <c r="T1080" s="166"/>
      <c r="U1080" s="169"/>
      <c r="V1080" s="151"/>
      <c r="W1080" s="86"/>
      <c r="X1080" s="195"/>
    </row>
    <row r="1081" spans="2:24" s="84" customFormat="1" ht="15.75" customHeight="1">
      <c r="B1081" s="142"/>
      <c r="C1081" s="144"/>
      <c r="F1081" s="151"/>
      <c r="G1081" s="158"/>
      <c r="H1081" s="151"/>
      <c r="I1081" s="134"/>
      <c r="J1081" s="151"/>
      <c r="K1081" s="151"/>
      <c r="L1081" s="166"/>
      <c r="M1081" s="169"/>
      <c r="N1081" s="151"/>
      <c r="O1081" s="169"/>
      <c r="P1081" s="166"/>
      <c r="Q1081" s="169"/>
      <c r="R1081" s="151"/>
      <c r="S1081" s="87"/>
      <c r="T1081" s="166"/>
      <c r="U1081" s="169"/>
      <c r="V1081" s="151"/>
      <c r="W1081" s="86"/>
      <c r="X1081" s="195"/>
    </row>
    <row r="1082" spans="2:24" s="84" customFormat="1" ht="15.75" customHeight="1">
      <c r="B1082" s="142"/>
      <c r="C1082" s="144"/>
      <c r="F1082" s="151"/>
      <c r="G1082" s="158"/>
      <c r="H1082" s="151"/>
      <c r="I1082" s="134"/>
      <c r="J1082" s="151"/>
      <c r="K1082" s="151"/>
      <c r="L1082" s="166"/>
      <c r="M1082" s="169"/>
      <c r="N1082" s="151"/>
      <c r="O1082" s="169"/>
      <c r="P1082" s="166"/>
      <c r="Q1082" s="169"/>
      <c r="R1082" s="151"/>
      <c r="S1082" s="87"/>
      <c r="T1082" s="166"/>
      <c r="U1082" s="169"/>
      <c r="V1082" s="151"/>
      <c r="W1082" s="86"/>
      <c r="X1082" s="195"/>
    </row>
    <row r="1083" spans="2:24" s="84" customFormat="1" ht="15.75" customHeight="1">
      <c r="B1083" s="142"/>
      <c r="C1083" s="144"/>
      <c r="F1083" s="151"/>
      <c r="G1083" s="158"/>
      <c r="H1083" s="151"/>
      <c r="I1083" s="134"/>
      <c r="J1083" s="151"/>
      <c r="K1083" s="151"/>
      <c r="L1083" s="166"/>
      <c r="M1083" s="169"/>
      <c r="N1083" s="151"/>
      <c r="O1083" s="169"/>
      <c r="P1083" s="166"/>
      <c r="Q1083" s="169"/>
      <c r="R1083" s="151"/>
      <c r="S1083" s="87"/>
      <c r="T1083" s="166"/>
      <c r="U1083" s="169"/>
      <c r="V1083" s="151"/>
      <c r="W1083" s="86"/>
      <c r="X1083" s="195"/>
    </row>
    <row r="1084" spans="2:24" s="84" customFormat="1" ht="15.75" customHeight="1">
      <c r="B1084" s="142"/>
      <c r="C1084" s="144"/>
      <c r="F1084" s="151"/>
      <c r="G1084" s="158"/>
      <c r="H1084" s="151"/>
      <c r="I1084" s="134"/>
      <c r="J1084" s="151"/>
      <c r="K1084" s="151"/>
      <c r="L1084" s="166"/>
      <c r="M1084" s="169"/>
      <c r="N1084" s="151"/>
      <c r="O1084" s="169"/>
      <c r="P1084" s="166"/>
      <c r="Q1084" s="169"/>
      <c r="R1084" s="151"/>
      <c r="S1084" s="87"/>
      <c r="T1084" s="166"/>
      <c r="U1084" s="169"/>
      <c r="V1084" s="151"/>
      <c r="W1084" s="86"/>
      <c r="X1084" s="195"/>
    </row>
    <row r="1085" spans="2:24" s="84" customFormat="1" ht="15.75" customHeight="1">
      <c r="B1085" s="142"/>
      <c r="C1085" s="144"/>
      <c r="F1085" s="151"/>
      <c r="G1085" s="158"/>
      <c r="H1085" s="151"/>
      <c r="I1085" s="134"/>
      <c r="J1085" s="151"/>
      <c r="K1085" s="151"/>
      <c r="L1085" s="166"/>
      <c r="M1085" s="169"/>
      <c r="N1085" s="151"/>
      <c r="O1085" s="169"/>
      <c r="P1085" s="166"/>
      <c r="Q1085" s="169"/>
      <c r="R1085" s="151"/>
      <c r="S1085" s="87"/>
      <c r="T1085" s="166"/>
      <c r="U1085" s="169"/>
      <c r="V1085" s="151"/>
      <c r="W1085" s="86"/>
      <c r="X1085" s="195"/>
    </row>
    <row r="1086" spans="2:24" s="84" customFormat="1" ht="15.75" customHeight="1">
      <c r="B1086" s="142"/>
      <c r="C1086" s="144"/>
      <c r="F1086" s="151"/>
      <c r="G1086" s="158"/>
      <c r="H1086" s="151"/>
      <c r="I1086" s="134"/>
      <c r="J1086" s="151"/>
      <c r="K1086" s="151"/>
      <c r="L1086" s="166"/>
      <c r="M1086" s="169"/>
      <c r="N1086" s="151"/>
      <c r="O1086" s="169"/>
      <c r="P1086" s="166"/>
      <c r="Q1086" s="169"/>
      <c r="R1086" s="151"/>
      <c r="S1086" s="87"/>
      <c r="T1086" s="166"/>
      <c r="U1086" s="169"/>
      <c r="V1086" s="151"/>
      <c r="W1086" s="86"/>
      <c r="X1086" s="195"/>
    </row>
    <row r="1087" spans="2:24" s="84" customFormat="1" ht="15.75" customHeight="1">
      <c r="B1087" s="142"/>
      <c r="C1087" s="144"/>
      <c r="F1087" s="151"/>
      <c r="G1087" s="158"/>
      <c r="H1087" s="151"/>
      <c r="I1087" s="134"/>
      <c r="J1087" s="151"/>
      <c r="K1087" s="151"/>
      <c r="L1087" s="166"/>
      <c r="M1087" s="169"/>
      <c r="N1087" s="151"/>
      <c r="O1087" s="169"/>
      <c r="P1087" s="166"/>
      <c r="Q1087" s="169"/>
      <c r="R1087" s="151"/>
      <c r="S1087" s="87"/>
      <c r="T1087" s="166"/>
      <c r="U1087" s="169"/>
      <c r="V1087" s="151"/>
      <c r="W1087" s="86"/>
      <c r="X1087" s="195"/>
    </row>
    <row r="1088" spans="2:24" s="84" customFormat="1" ht="15.75" customHeight="1">
      <c r="B1088" s="142"/>
      <c r="C1088" s="144"/>
      <c r="F1088" s="151"/>
      <c r="G1088" s="158"/>
      <c r="H1088" s="151"/>
      <c r="I1088" s="134"/>
      <c r="J1088" s="151"/>
      <c r="K1088" s="151"/>
      <c r="L1088" s="166"/>
      <c r="M1088" s="169"/>
      <c r="N1088" s="151"/>
      <c r="O1088" s="169"/>
      <c r="P1088" s="166"/>
      <c r="Q1088" s="169"/>
      <c r="R1088" s="151"/>
      <c r="S1088" s="87"/>
      <c r="T1088" s="166"/>
      <c r="U1088" s="169"/>
      <c r="V1088" s="151"/>
      <c r="W1088" s="86"/>
      <c r="X1088" s="195"/>
    </row>
    <row r="1089" spans="2:24" s="84" customFormat="1" ht="15.75" customHeight="1">
      <c r="B1089" s="142"/>
      <c r="C1089" s="144"/>
      <c r="F1089" s="151"/>
      <c r="G1089" s="158"/>
      <c r="H1089" s="151"/>
      <c r="I1089" s="134"/>
      <c r="J1089" s="151"/>
      <c r="K1089" s="151"/>
      <c r="L1089" s="166"/>
      <c r="M1089" s="169"/>
      <c r="N1089" s="151"/>
      <c r="O1089" s="169"/>
      <c r="P1089" s="166"/>
      <c r="Q1089" s="169"/>
      <c r="R1089" s="151"/>
      <c r="S1089" s="87"/>
      <c r="T1089" s="166"/>
      <c r="U1089" s="169"/>
      <c r="V1089" s="151"/>
      <c r="W1089" s="86"/>
      <c r="X1089" s="195"/>
    </row>
    <row r="1090" spans="2:24" s="84" customFormat="1" ht="15.75" customHeight="1">
      <c r="B1090" s="142"/>
      <c r="C1090" s="144"/>
      <c r="F1090" s="151"/>
      <c r="G1090" s="158"/>
      <c r="H1090" s="151"/>
      <c r="I1090" s="134"/>
      <c r="J1090" s="151"/>
      <c r="K1090" s="151"/>
      <c r="L1090" s="166"/>
      <c r="M1090" s="169"/>
      <c r="N1090" s="151"/>
      <c r="O1090" s="169"/>
      <c r="P1090" s="166"/>
      <c r="Q1090" s="169"/>
      <c r="R1090" s="151"/>
      <c r="S1090" s="87"/>
      <c r="T1090" s="166"/>
      <c r="U1090" s="169"/>
      <c r="V1090" s="151"/>
      <c r="W1090" s="86"/>
      <c r="X1090" s="195"/>
    </row>
    <row r="1091" spans="2:24" s="84" customFormat="1" ht="15.75" customHeight="1">
      <c r="B1091" s="142"/>
      <c r="C1091" s="144"/>
      <c r="F1091" s="151"/>
      <c r="G1091" s="158"/>
      <c r="H1091" s="151"/>
      <c r="I1091" s="134"/>
      <c r="J1091" s="151"/>
      <c r="K1091" s="151"/>
      <c r="L1091" s="166"/>
      <c r="M1091" s="169"/>
      <c r="N1091" s="151"/>
      <c r="O1091" s="169"/>
      <c r="P1091" s="166"/>
      <c r="Q1091" s="169"/>
      <c r="R1091" s="151"/>
      <c r="S1091" s="87"/>
      <c r="T1091" s="166"/>
      <c r="U1091" s="169"/>
      <c r="V1091" s="151"/>
      <c r="W1091" s="86"/>
      <c r="X1091" s="195"/>
    </row>
    <row r="1092" spans="2:24" s="84" customFormat="1" ht="15.75" customHeight="1">
      <c r="B1092" s="142"/>
      <c r="C1092" s="144"/>
      <c r="F1092" s="151"/>
      <c r="G1092" s="158"/>
      <c r="H1092" s="151"/>
      <c r="I1092" s="134"/>
      <c r="J1092" s="151"/>
      <c r="K1092" s="151"/>
      <c r="L1092" s="166"/>
      <c r="M1092" s="169"/>
      <c r="N1092" s="151"/>
      <c r="O1092" s="169"/>
      <c r="P1092" s="166"/>
      <c r="Q1092" s="169"/>
      <c r="R1092" s="151"/>
      <c r="S1092" s="87"/>
      <c r="T1092" s="166"/>
      <c r="U1092" s="169"/>
      <c r="V1092" s="151"/>
      <c r="W1092" s="86"/>
      <c r="X1092" s="195"/>
    </row>
    <row r="1093" spans="2:24" s="84" customFormat="1" ht="15.75" customHeight="1">
      <c r="B1093" s="142"/>
      <c r="C1093" s="144"/>
      <c r="F1093" s="151"/>
      <c r="G1093" s="158"/>
      <c r="H1093" s="151"/>
      <c r="I1093" s="134"/>
      <c r="J1093" s="151"/>
      <c r="K1093" s="151"/>
      <c r="L1093" s="166"/>
      <c r="M1093" s="169"/>
      <c r="N1093" s="151"/>
      <c r="O1093" s="169"/>
      <c r="P1093" s="166"/>
      <c r="Q1093" s="169"/>
      <c r="R1093" s="151"/>
      <c r="S1093" s="87"/>
      <c r="T1093" s="166"/>
      <c r="U1093" s="169"/>
      <c r="V1093" s="151"/>
      <c r="W1093" s="86"/>
      <c r="X1093" s="195"/>
    </row>
    <row r="1094" spans="2:24" s="84" customFormat="1" ht="15.75" customHeight="1">
      <c r="B1094" s="142"/>
      <c r="C1094" s="144"/>
      <c r="F1094" s="151"/>
      <c r="G1094" s="158"/>
      <c r="H1094" s="151"/>
      <c r="I1094" s="134"/>
      <c r="J1094" s="151"/>
      <c r="K1094" s="151"/>
      <c r="L1094" s="166"/>
      <c r="M1094" s="169"/>
      <c r="N1094" s="151"/>
      <c r="O1094" s="169"/>
      <c r="P1094" s="166"/>
      <c r="Q1094" s="169"/>
      <c r="R1094" s="151"/>
      <c r="S1094" s="87"/>
      <c r="T1094" s="166"/>
      <c r="U1094" s="169"/>
      <c r="V1094" s="151"/>
      <c r="W1094" s="86"/>
      <c r="X1094" s="195"/>
    </row>
    <row r="1095" spans="2:24" s="84" customFormat="1" ht="15.75" customHeight="1">
      <c r="B1095" s="142"/>
      <c r="C1095" s="144"/>
      <c r="F1095" s="151"/>
      <c r="G1095" s="158"/>
      <c r="H1095" s="151"/>
      <c r="I1095" s="134"/>
      <c r="J1095" s="151"/>
      <c r="K1095" s="151"/>
      <c r="L1095" s="166"/>
      <c r="M1095" s="169"/>
      <c r="N1095" s="151"/>
      <c r="O1095" s="169"/>
      <c r="P1095" s="166"/>
      <c r="Q1095" s="169"/>
      <c r="R1095" s="151"/>
      <c r="S1095" s="87"/>
      <c r="T1095" s="166"/>
      <c r="U1095" s="169"/>
      <c r="V1095" s="151"/>
      <c r="W1095" s="86"/>
      <c r="X1095" s="195"/>
    </row>
    <row r="1096" spans="2:24" s="84" customFormat="1" ht="15.75" customHeight="1">
      <c r="B1096" s="142"/>
      <c r="C1096" s="144"/>
      <c r="F1096" s="151"/>
      <c r="G1096" s="158"/>
      <c r="H1096" s="151"/>
      <c r="I1096" s="134"/>
      <c r="J1096" s="151"/>
      <c r="K1096" s="151"/>
      <c r="L1096" s="166"/>
      <c r="M1096" s="169"/>
      <c r="N1096" s="151"/>
      <c r="O1096" s="169"/>
      <c r="P1096" s="166"/>
      <c r="Q1096" s="169"/>
      <c r="R1096" s="151"/>
      <c r="S1096" s="87"/>
      <c r="T1096" s="166"/>
      <c r="U1096" s="169"/>
      <c r="V1096" s="151"/>
      <c r="W1096" s="86"/>
      <c r="X1096" s="195"/>
    </row>
    <row r="1097" spans="2:24" s="84" customFormat="1" ht="15.75" customHeight="1">
      <c r="B1097" s="142"/>
      <c r="C1097" s="144"/>
      <c r="F1097" s="151"/>
      <c r="G1097" s="158"/>
      <c r="H1097" s="151"/>
      <c r="I1097" s="134"/>
      <c r="J1097" s="151"/>
      <c r="K1097" s="151"/>
      <c r="L1097" s="166"/>
      <c r="M1097" s="169"/>
      <c r="N1097" s="151"/>
      <c r="O1097" s="169"/>
      <c r="P1097" s="166"/>
      <c r="Q1097" s="169"/>
      <c r="R1097" s="151"/>
      <c r="S1097" s="87"/>
      <c r="T1097" s="166"/>
      <c r="U1097" s="169"/>
      <c r="V1097" s="151"/>
      <c r="W1097" s="86"/>
      <c r="X1097" s="195"/>
    </row>
    <row r="1098" spans="2:24" s="84" customFormat="1" ht="15.75" customHeight="1">
      <c r="B1098" s="142"/>
      <c r="C1098" s="144"/>
      <c r="F1098" s="151"/>
      <c r="G1098" s="158"/>
      <c r="H1098" s="151"/>
      <c r="I1098" s="134"/>
      <c r="J1098" s="151"/>
      <c r="K1098" s="151"/>
      <c r="L1098" s="166"/>
      <c r="M1098" s="169"/>
      <c r="N1098" s="151"/>
      <c r="O1098" s="169"/>
      <c r="P1098" s="166"/>
      <c r="Q1098" s="169"/>
      <c r="R1098" s="151"/>
      <c r="S1098" s="87"/>
      <c r="T1098" s="166"/>
      <c r="U1098" s="169"/>
      <c r="V1098" s="151"/>
      <c r="W1098" s="86"/>
      <c r="X1098" s="195"/>
    </row>
    <row r="1099" spans="2:24" s="84" customFormat="1" ht="15.75" customHeight="1">
      <c r="B1099" s="142"/>
      <c r="C1099" s="144"/>
      <c r="F1099" s="151"/>
      <c r="G1099" s="158"/>
      <c r="H1099" s="151"/>
      <c r="I1099" s="134"/>
      <c r="J1099" s="151"/>
      <c r="K1099" s="151"/>
      <c r="L1099" s="166"/>
      <c r="M1099" s="169"/>
      <c r="N1099" s="151"/>
      <c r="O1099" s="169"/>
      <c r="P1099" s="166"/>
      <c r="Q1099" s="169"/>
      <c r="R1099" s="151"/>
      <c r="S1099" s="87"/>
      <c r="T1099" s="166"/>
      <c r="U1099" s="169"/>
      <c r="V1099" s="151"/>
      <c r="W1099" s="86"/>
      <c r="X1099" s="195"/>
    </row>
    <row r="1100" spans="2:24" s="84" customFormat="1" ht="15.75" customHeight="1">
      <c r="B1100" s="142"/>
      <c r="C1100" s="144"/>
      <c r="F1100" s="151"/>
      <c r="G1100" s="158"/>
      <c r="H1100" s="151"/>
      <c r="I1100" s="134"/>
      <c r="J1100" s="151"/>
      <c r="K1100" s="151"/>
      <c r="L1100" s="166"/>
      <c r="M1100" s="169"/>
      <c r="N1100" s="151"/>
      <c r="O1100" s="169"/>
      <c r="P1100" s="166"/>
      <c r="Q1100" s="169"/>
      <c r="R1100" s="151"/>
      <c r="S1100" s="87"/>
      <c r="T1100" s="166"/>
      <c r="U1100" s="169"/>
      <c r="V1100" s="151"/>
      <c r="W1100" s="86"/>
      <c r="X1100" s="195"/>
    </row>
    <row r="1101" spans="2:24" s="84" customFormat="1" ht="15.75" customHeight="1">
      <c r="B1101" s="142"/>
      <c r="C1101" s="144"/>
      <c r="F1101" s="151"/>
      <c r="G1101" s="158"/>
      <c r="H1101" s="151"/>
      <c r="I1101" s="134"/>
      <c r="J1101" s="151"/>
      <c r="K1101" s="151"/>
      <c r="L1101" s="166"/>
      <c r="M1101" s="169"/>
      <c r="N1101" s="151"/>
      <c r="O1101" s="169"/>
      <c r="P1101" s="166"/>
      <c r="Q1101" s="169"/>
      <c r="R1101" s="151"/>
      <c r="S1101" s="87"/>
      <c r="T1101" s="166"/>
      <c r="U1101" s="169"/>
      <c r="V1101" s="151"/>
      <c r="W1101" s="86"/>
      <c r="X1101" s="195"/>
    </row>
    <row r="1102" spans="2:24" s="84" customFormat="1" ht="15.75" customHeight="1">
      <c r="B1102" s="142"/>
      <c r="C1102" s="144"/>
      <c r="F1102" s="151"/>
      <c r="G1102" s="158"/>
      <c r="H1102" s="151"/>
      <c r="I1102" s="134"/>
      <c r="J1102" s="151"/>
      <c r="K1102" s="151"/>
      <c r="L1102" s="166"/>
      <c r="M1102" s="169"/>
      <c r="N1102" s="151"/>
      <c r="O1102" s="169"/>
      <c r="P1102" s="166"/>
      <c r="Q1102" s="169"/>
      <c r="R1102" s="151"/>
      <c r="S1102" s="87"/>
      <c r="T1102" s="166"/>
      <c r="U1102" s="169"/>
      <c r="V1102" s="151"/>
      <c r="W1102" s="86"/>
      <c r="X1102" s="195"/>
    </row>
    <row r="1103" spans="2:24" s="84" customFormat="1" ht="15.75" customHeight="1">
      <c r="B1103" s="142"/>
      <c r="C1103" s="144"/>
      <c r="F1103" s="151"/>
      <c r="G1103" s="158"/>
      <c r="H1103" s="151"/>
      <c r="I1103" s="134"/>
      <c r="J1103" s="151"/>
      <c r="K1103" s="151"/>
      <c r="L1103" s="166"/>
      <c r="M1103" s="169"/>
      <c r="N1103" s="151"/>
      <c r="O1103" s="169"/>
      <c r="P1103" s="166"/>
      <c r="Q1103" s="169"/>
      <c r="R1103" s="151"/>
      <c r="S1103" s="87"/>
      <c r="T1103" s="166"/>
      <c r="U1103" s="169"/>
      <c r="V1103" s="151"/>
      <c r="W1103" s="86"/>
      <c r="X1103" s="195"/>
    </row>
    <row r="1104" spans="2:24" s="84" customFormat="1" ht="15.75" customHeight="1">
      <c r="B1104" s="142"/>
      <c r="C1104" s="144"/>
      <c r="F1104" s="151"/>
      <c r="G1104" s="158"/>
      <c r="H1104" s="151"/>
      <c r="I1104" s="134"/>
      <c r="J1104" s="151"/>
      <c r="K1104" s="151"/>
      <c r="L1104" s="166"/>
      <c r="M1104" s="169"/>
      <c r="N1104" s="151"/>
      <c r="O1104" s="169"/>
      <c r="P1104" s="166"/>
      <c r="Q1104" s="169"/>
      <c r="R1104" s="151"/>
      <c r="S1104" s="87"/>
      <c r="T1104" s="166"/>
      <c r="U1104" s="169"/>
      <c r="V1104" s="151"/>
      <c r="W1104" s="86"/>
      <c r="X1104" s="195"/>
    </row>
    <row r="1105" spans="2:24" s="84" customFormat="1" ht="15.75" customHeight="1">
      <c r="B1105" s="142"/>
      <c r="C1105" s="144"/>
      <c r="F1105" s="151"/>
      <c r="G1105" s="158"/>
      <c r="H1105" s="151"/>
      <c r="I1105" s="134"/>
      <c r="J1105" s="151"/>
      <c r="K1105" s="151"/>
      <c r="L1105" s="166"/>
      <c r="M1105" s="169"/>
      <c r="N1105" s="151"/>
      <c r="O1105" s="169"/>
      <c r="P1105" s="166"/>
      <c r="Q1105" s="169"/>
      <c r="R1105" s="151"/>
      <c r="S1105" s="87"/>
      <c r="T1105" s="166"/>
      <c r="U1105" s="169"/>
      <c r="V1105" s="151"/>
      <c r="W1105" s="86"/>
      <c r="X1105" s="195"/>
    </row>
    <row r="1106" spans="2:24" s="84" customFormat="1" ht="15.75" customHeight="1">
      <c r="B1106" s="142"/>
      <c r="C1106" s="144"/>
      <c r="F1106" s="151"/>
      <c r="G1106" s="158"/>
      <c r="H1106" s="151"/>
      <c r="I1106" s="134"/>
      <c r="J1106" s="151"/>
      <c r="K1106" s="151"/>
      <c r="L1106" s="166"/>
      <c r="M1106" s="169"/>
      <c r="N1106" s="151"/>
      <c r="O1106" s="169"/>
      <c r="P1106" s="166"/>
      <c r="Q1106" s="169"/>
      <c r="R1106" s="151"/>
      <c r="S1106" s="87"/>
      <c r="T1106" s="166"/>
      <c r="U1106" s="169"/>
      <c r="V1106" s="151"/>
      <c r="W1106" s="86"/>
      <c r="X1106" s="195"/>
    </row>
    <row r="1107" spans="2:24" s="84" customFormat="1" ht="15.75" customHeight="1">
      <c r="B1107" s="142"/>
      <c r="C1107" s="144"/>
      <c r="F1107" s="151"/>
      <c r="G1107" s="158"/>
      <c r="H1107" s="151"/>
      <c r="I1107" s="134"/>
      <c r="J1107" s="151"/>
      <c r="K1107" s="151"/>
      <c r="L1107" s="166"/>
      <c r="M1107" s="169"/>
      <c r="N1107" s="151"/>
      <c r="O1107" s="169"/>
      <c r="P1107" s="166"/>
      <c r="Q1107" s="169"/>
      <c r="R1107" s="151"/>
      <c r="S1107" s="87"/>
      <c r="T1107" s="166"/>
      <c r="U1107" s="169"/>
      <c r="V1107" s="151"/>
      <c r="W1107" s="86"/>
      <c r="X1107" s="195"/>
    </row>
    <row r="1108" spans="2:24" s="84" customFormat="1" ht="15.75" customHeight="1">
      <c r="B1108" s="142"/>
      <c r="C1108" s="144"/>
      <c r="F1108" s="151"/>
      <c r="G1108" s="158"/>
      <c r="H1108" s="151"/>
      <c r="I1108" s="134"/>
      <c r="J1108" s="151"/>
      <c r="K1108" s="151"/>
      <c r="L1108" s="166"/>
      <c r="M1108" s="169"/>
      <c r="N1108" s="151"/>
      <c r="O1108" s="169"/>
      <c r="P1108" s="166"/>
      <c r="Q1108" s="169"/>
      <c r="R1108" s="151"/>
      <c r="S1108" s="87"/>
      <c r="T1108" s="166"/>
      <c r="U1108" s="169"/>
      <c r="V1108" s="151"/>
      <c r="W1108" s="86"/>
      <c r="X1108" s="195"/>
    </row>
    <row r="1109" spans="2:24" s="84" customFormat="1" ht="15.75" customHeight="1">
      <c r="B1109" s="142"/>
      <c r="C1109" s="144"/>
      <c r="F1109" s="151"/>
      <c r="G1109" s="158"/>
      <c r="H1109" s="151"/>
      <c r="I1109" s="134"/>
      <c r="J1109" s="151"/>
      <c r="K1109" s="151"/>
      <c r="L1109" s="166"/>
      <c r="M1109" s="169"/>
      <c r="N1109" s="151"/>
      <c r="O1109" s="169"/>
      <c r="P1109" s="166"/>
      <c r="Q1109" s="169"/>
      <c r="R1109" s="151"/>
      <c r="S1109" s="87"/>
      <c r="T1109" s="166"/>
      <c r="U1109" s="169"/>
      <c r="V1109" s="151"/>
      <c r="W1109" s="86"/>
      <c r="X1109" s="195"/>
    </row>
    <row r="1110" spans="2:24" s="84" customFormat="1" ht="15.75" customHeight="1">
      <c r="B1110" s="142"/>
      <c r="C1110" s="144"/>
      <c r="F1110" s="151"/>
      <c r="G1110" s="158"/>
      <c r="H1110" s="151"/>
      <c r="I1110" s="134"/>
      <c r="J1110" s="151"/>
      <c r="K1110" s="151"/>
      <c r="L1110" s="166"/>
      <c r="M1110" s="169"/>
      <c r="N1110" s="151"/>
      <c r="O1110" s="169"/>
      <c r="P1110" s="166"/>
      <c r="Q1110" s="169"/>
      <c r="R1110" s="151"/>
      <c r="S1110" s="87"/>
      <c r="T1110" s="166"/>
      <c r="U1110" s="169"/>
      <c r="V1110" s="151"/>
      <c r="W1110" s="86"/>
      <c r="X1110" s="195"/>
    </row>
    <row r="1111" spans="2:24" s="84" customFormat="1" ht="15.75" customHeight="1">
      <c r="B1111" s="142"/>
      <c r="C1111" s="144"/>
      <c r="F1111" s="151"/>
      <c r="G1111" s="158"/>
      <c r="H1111" s="151"/>
      <c r="I1111" s="134"/>
      <c r="J1111" s="151"/>
      <c r="K1111" s="151"/>
      <c r="L1111" s="166"/>
      <c r="M1111" s="169"/>
      <c r="N1111" s="151"/>
      <c r="O1111" s="169"/>
      <c r="P1111" s="166"/>
      <c r="Q1111" s="169"/>
      <c r="R1111" s="151"/>
      <c r="S1111" s="87"/>
      <c r="T1111" s="166"/>
      <c r="U1111" s="169"/>
      <c r="V1111" s="151"/>
      <c r="W1111" s="86"/>
      <c r="X1111" s="195"/>
    </row>
    <row r="1112" spans="2:24" s="84" customFormat="1" ht="15.75" customHeight="1">
      <c r="B1112" s="142"/>
      <c r="C1112" s="144"/>
      <c r="F1112" s="151"/>
      <c r="G1112" s="158"/>
      <c r="H1112" s="151"/>
      <c r="I1112" s="134"/>
      <c r="J1112" s="151"/>
      <c r="K1112" s="151"/>
      <c r="L1112" s="166"/>
      <c r="M1112" s="169"/>
      <c r="N1112" s="151"/>
      <c r="O1112" s="169"/>
      <c r="P1112" s="166"/>
      <c r="Q1112" s="169"/>
      <c r="R1112" s="151"/>
      <c r="S1112" s="87"/>
      <c r="T1112" s="166"/>
      <c r="U1112" s="169"/>
      <c r="V1112" s="151"/>
      <c r="W1112" s="86"/>
      <c r="X1112" s="195"/>
    </row>
    <row r="1113" spans="2:24" s="84" customFormat="1" ht="15.75" customHeight="1">
      <c r="B1113" s="142"/>
      <c r="C1113" s="144"/>
      <c r="F1113" s="151"/>
      <c r="G1113" s="158"/>
      <c r="H1113" s="151"/>
      <c r="I1113" s="134"/>
      <c r="J1113" s="151"/>
      <c r="K1113" s="151"/>
      <c r="L1113" s="166"/>
      <c r="M1113" s="169"/>
      <c r="N1113" s="151"/>
      <c r="O1113" s="169"/>
      <c r="P1113" s="166"/>
      <c r="Q1113" s="169"/>
      <c r="R1113" s="151"/>
      <c r="S1113" s="87"/>
      <c r="T1113" s="166"/>
      <c r="U1113" s="169"/>
      <c r="V1113" s="151"/>
      <c r="W1113" s="86"/>
      <c r="X1113" s="195"/>
    </row>
    <row r="1114" spans="2:24" s="84" customFormat="1" ht="15.75" customHeight="1">
      <c r="B1114" s="142"/>
      <c r="C1114" s="144"/>
      <c r="F1114" s="151"/>
      <c r="G1114" s="158"/>
      <c r="H1114" s="151"/>
      <c r="I1114" s="134"/>
      <c r="J1114" s="151"/>
      <c r="K1114" s="151"/>
      <c r="L1114" s="166"/>
      <c r="M1114" s="169"/>
      <c r="N1114" s="151"/>
      <c r="O1114" s="169"/>
      <c r="P1114" s="166"/>
      <c r="Q1114" s="169"/>
      <c r="R1114" s="151"/>
      <c r="S1114" s="87"/>
      <c r="T1114" s="166"/>
      <c r="U1114" s="169"/>
      <c r="V1114" s="151"/>
      <c r="W1114" s="86"/>
      <c r="X1114" s="195"/>
    </row>
    <row r="1115" spans="2:24" s="84" customFormat="1" ht="15.75" customHeight="1">
      <c r="B1115" s="142"/>
      <c r="C1115" s="144"/>
      <c r="F1115" s="151"/>
      <c r="G1115" s="158"/>
      <c r="H1115" s="151"/>
      <c r="I1115" s="134"/>
      <c r="J1115" s="151"/>
      <c r="K1115" s="151"/>
      <c r="L1115" s="166"/>
      <c r="M1115" s="169"/>
      <c r="N1115" s="151"/>
      <c r="O1115" s="169"/>
      <c r="P1115" s="166"/>
      <c r="Q1115" s="169"/>
      <c r="R1115" s="151"/>
      <c r="S1115" s="87"/>
      <c r="T1115" s="166"/>
      <c r="U1115" s="169"/>
      <c r="V1115" s="151"/>
      <c r="W1115" s="86"/>
      <c r="X1115" s="195"/>
    </row>
    <row r="1116" spans="2:24" s="84" customFormat="1" ht="15.75" customHeight="1">
      <c r="B1116" s="142"/>
      <c r="C1116" s="144"/>
      <c r="F1116" s="151"/>
      <c r="G1116" s="158"/>
      <c r="H1116" s="151"/>
      <c r="I1116" s="134"/>
      <c r="J1116" s="151"/>
      <c r="K1116" s="151"/>
      <c r="L1116" s="166"/>
      <c r="M1116" s="169"/>
      <c r="N1116" s="151"/>
      <c r="O1116" s="169"/>
      <c r="P1116" s="166"/>
      <c r="Q1116" s="169"/>
      <c r="R1116" s="151"/>
      <c r="S1116" s="87"/>
      <c r="T1116" s="166"/>
      <c r="U1116" s="169"/>
      <c r="V1116" s="151"/>
      <c r="W1116" s="86"/>
      <c r="X1116" s="195"/>
    </row>
    <row r="1117" spans="2:24" s="84" customFormat="1" ht="15.75" customHeight="1">
      <c r="B1117" s="142"/>
      <c r="C1117" s="144"/>
      <c r="F1117" s="151"/>
      <c r="G1117" s="158"/>
      <c r="H1117" s="151"/>
      <c r="I1117" s="134"/>
      <c r="J1117" s="151"/>
      <c r="K1117" s="151"/>
      <c r="L1117" s="166"/>
      <c r="M1117" s="169"/>
      <c r="N1117" s="151"/>
      <c r="O1117" s="169"/>
      <c r="P1117" s="166"/>
      <c r="Q1117" s="169"/>
      <c r="R1117" s="151"/>
      <c r="S1117" s="87"/>
      <c r="T1117" s="166"/>
      <c r="U1117" s="169"/>
      <c r="V1117" s="151"/>
      <c r="W1117" s="86"/>
      <c r="X1117" s="195"/>
    </row>
    <row r="1118" spans="2:24" s="84" customFormat="1" ht="15.75" customHeight="1">
      <c r="B1118" s="142"/>
      <c r="C1118" s="144"/>
      <c r="F1118" s="151"/>
      <c r="G1118" s="158"/>
      <c r="H1118" s="151"/>
      <c r="I1118" s="134"/>
      <c r="J1118" s="151"/>
      <c r="K1118" s="151"/>
      <c r="L1118" s="166"/>
      <c r="M1118" s="169"/>
      <c r="N1118" s="151"/>
      <c r="O1118" s="169"/>
      <c r="P1118" s="166"/>
      <c r="Q1118" s="169"/>
      <c r="R1118" s="151"/>
      <c r="S1118" s="87"/>
      <c r="T1118" s="166"/>
      <c r="U1118" s="169"/>
      <c r="V1118" s="151"/>
      <c r="W1118" s="86"/>
      <c r="X1118" s="195"/>
    </row>
    <row r="1119" spans="2:24" s="84" customFormat="1" ht="15.75" customHeight="1">
      <c r="B1119" s="142"/>
      <c r="C1119" s="144"/>
      <c r="F1119" s="151"/>
      <c r="G1119" s="158"/>
      <c r="H1119" s="151"/>
      <c r="I1119" s="134"/>
      <c r="J1119" s="151"/>
      <c r="K1119" s="151"/>
      <c r="L1119" s="166"/>
      <c r="M1119" s="169"/>
      <c r="N1119" s="151"/>
      <c r="O1119" s="169"/>
      <c r="P1119" s="166"/>
      <c r="Q1119" s="169"/>
      <c r="R1119" s="151"/>
      <c r="S1119" s="87"/>
      <c r="T1119" s="166"/>
      <c r="U1119" s="169"/>
      <c r="V1119" s="151"/>
      <c r="W1119" s="86"/>
      <c r="X1119" s="195"/>
    </row>
    <row r="1120" spans="2:24" s="84" customFormat="1" ht="15.75" customHeight="1">
      <c r="B1120" s="142"/>
      <c r="C1120" s="144"/>
      <c r="F1120" s="151"/>
      <c r="G1120" s="158"/>
      <c r="H1120" s="151"/>
      <c r="I1120" s="134"/>
      <c r="J1120" s="151"/>
      <c r="K1120" s="151"/>
      <c r="L1120" s="166"/>
      <c r="M1120" s="169"/>
      <c r="N1120" s="151"/>
      <c r="O1120" s="169"/>
      <c r="P1120" s="166"/>
      <c r="Q1120" s="169"/>
      <c r="R1120" s="151"/>
      <c r="S1120" s="87"/>
      <c r="T1120" s="166"/>
      <c r="U1120" s="169"/>
      <c r="V1120" s="151"/>
      <c r="W1120" s="86"/>
      <c r="X1120" s="195"/>
    </row>
    <row r="1121" spans="2:24" s="84" customFormat="1" ht="15.75" customHeight="1">
      <c r="B1121" s="142"/>
      <c r="C1121" s="144"/>
      <c r="F1121" s="151"/>
      <c r="G1121" s="158"/>
      <c r="H1121" s="151"/>
      <c r="I1121" s="134"/>
      <c r="J1121" s="151"/>
      <c r="K1121" s="151"/>
      <c r="L1121" s="166"/>
      <c r="M1121" s="169"/>
      <c r="N1121" s="151"/>
      <c r="O1121" s="169"/>
      <c r="P1121" s="166"/>
      <c r="Q1121" s="169"/>
      <c r="R1121" s="151"/>
      <c r="S1121" s="87"/>
      <c r="T1121" s="166"/>
      <c r="U1121" s="169"/>
      <c r="V1121" s="151"/>
      <c r="W1121" s="86"/>
      <c r="X1121" s="195"/>
    </row>
    <row r="1122" spans="2:24" s="84" customFormat="1" ht="15.75" customHeight="1">
      <c r="B1122" s="142"/>
      <c r="C1122" s="144"/>
      <c r="F1122" s="151"/>
      <c r="G1122" s="158"/>
      <c r="H1122" s="151"/>
      <c r="I1122" s="134"/>
      <c r="J1122" s="151"/>
      <c r="K1122" s="151"/>
      <c r="L1122" s="166"/>
      <c r="M1122" s="169"/>
      <c r="N1122" s="151"/>
      <c r="O1122" s="169"/>
      <c r="P1122" s="166"/>
      <c r="Q1122" s="169"/>
      <c r="R1122" s="151"/>
      <c r="S1122" s="87"/>
      <c r="T1122" s="166"/>
      <c r="U1122" s="169"/>
      <c r="V1122" s="151"/>
      <c r="W1122" s="86"/>
      <c r="X1122" s="195"/>
    </row>
    <row r="1123" spans="2:24" s="84" customFormat="1" ht="15.75" customHeight="1">
      <c r="B1123" s="142"/>
      <c r="C1123" s="144"/>
      <c r="F1123" s="151"/>
      <c r="G1123" s="158"/>
      <c r="H1123" s="151"/>
      <c r="I1123" s="134"/>
      <c r="J1123" s="151"/>
      <c r="K1123" s="151"/>
      <c r="L1123" s="166"/>
      <c r="M1123" s="169"/>
      <c r="N1123" s="151"/>
      <c r="O1123" s="169"/>
      <c r="P1123" s="166"/>
      <c r="Q1123" s="169"/>
      <c r="R1123" s="151"/>
      <c r="S1123" s="87"/>
      <c r="T1123" s="166"/>
      <c r="U1123" s="169"/>
      <c r="V1123" s="151"/>
      <c r="W1123" s="86"/>
      <c r="X1123" s="195"/>
    </row>
    <row r="1124" spans="2:24" s="84" customFormat="1" ht="15.75" customHeight="1">
      <c r="B1124" s="142"/>
      <c r="C1124" s="144"/>
      <c r="F1124" s="151"/>
      <c r="G1124" s="158"/>
      <c r="H1124" s="151"/>
      <c r="I1124" s="134"/>
      <c r="J1124" s="151"/>
      <c r="K1124" s="151"/>
      <c r="L1124" s="166"/>
      <c r="M1124" s="169"/>
      <c r="N1124" s="151"/>
      <c r="O1124" s="169"/>
      <c r="P1124" s="166"/>
      <c r="Q1124" s="169"/>
      <c r="R1124" s="151"/>
      <c r="S1124" s="87"/>
      <c r="T1124" s="166"/>
      <c r="U1124" s="169"/>
      <c r="V1124" s="151"/>
      <c r="W1124" s="86"/>
      <c r="X1124" s="195"/>
    </row>
    <row r="1125" spans="2:24" s="84" customFormat="1" ht="15.75" customHeight="1">
      <c r="B1125" s="142"/>
      <c r="C1125" s="144"/>
      <c r="F1125" s="151"/>
      <c r="G1125" s="158"/>
      <c r="H1125" s="151"/>
      <c r="I1125" s="134"/>
      <c r="J1125" s="151"/>
      <c r="K1125" s="151"/>
      <c r="L1125" s="166"/>
      <c r="M1125" s="169"/>
      <c r="N1125" s="151"/>
      <c r="O1125" s="169"/>
      <c r="P1125" s="166"/>
      <c r="Q1125" s="169"/>
      <c r="R1125" s="151"/>
      <c r="S1125" s="87"/>
      <c r="T1125" s="166"/>
      <c r="U1125" s="169"/>
      <c r="V1125" s="151"/>
      <c r="W1125" s="86"/>
      <c r="X1125" s="195"/>
    </row>
    <row r="1126" spans="2:24" s="84" customFormat="1" ht="15.75" customHeight="1">
      <c r="B1126" s="142"/>
      <c r="C1126" s="144"/>
      <c r="F1126" s="151"/>
      <c r="G1126" s="158"/>
      <c r="H1126" s="151"/>
      <c r="I1126" s="134"/>
      <c r="J1126" s="151"/>
      <c r="K1126" s="151"/>
      <c r="L1126" s="166"/>
      <c r="M1126" s="169"/>
      <c r="N1126" s="151"/>
      <c r="O1126" s="169"/>
      <c r="P1126" s="166"/>
      <c r="Q1126" s="169"/>
      <c r="R1126" s="151"/>
      <c r="S1126" s="87"/>
      <c r="T1126" s="166"/>
      <c r="U1126" s="169"/>
      <c r="V1126" s="151"/>
      <c r="W1126" s="86"/>
      <c r="X1126" s="195"/>
    </row>
    <row r="1127" spans="2:24" s="84" customFormat="1" ht="15.75" customHeight="1">
      <c r="B1127" s="142"/>
      <c r="C1127" s="144"/>
      <c r="F1127" s="151"/>
      <c r="G1127" s="158"/>
      <c r="H1127" s="151"/>
      <c r="I1127" s="134"/>
      <c r="J1127" s="151"/>
      <c r="K1127" s="151"/>
      <c r="L1127" s="166"/>
      <c r="M1127" s="169"/>
      <c r="N1127" s="151"/>
      <c r="O1127" s="169"/>
      <c r="P1127" s="166"/>
      <c r="Q1127" s="169"/>
      <c r="R1127" s="151"/>
      <c r="S1127" s="87"/>
      <c r="T1127" s="166"/>
      <c r="U1127" s="169"/>
      <c r="V1127" s="151"/>
      <c r="W1127" s="86"/>
      <c r="X1127" s="195"/>
    </row>
    <row r="1128" spans="2:24" s="84" customFormat="1" ht="15.75" customHeight="1">
      <c r="B1128" s="142"/>
      <c r="C1128" s="144"/>
      <c r="F1128" s="151"/>
      <c r="G1128" s="158"/>
      <c r="H1128" s="151"/>
      <c r="I1128" s="134"/>
      <c r="J1128" s="151"/>
      <c r="K1128" s="151"/>
      <c r="L1128" s="166"/>
      <c r="M1128" s="169"/>
      <c r="N1128" s="151"/>
      <c r="O1128" s="169"/>
      <c r="P1128" s="166"/>
      <c r="Q1128" s="169"/>
      <c r="R1128" s="151"/>
      <c r="S1128" s="87"/>
      <c r="T1128" s="166"/>
      <c r="U1128" s="169"/>
      <c r="V1128" s="151"/>
      <c r="W1128" s="86"/>
      <c r="X1128" s="195"/>
    </row>
    <row r="1129" spans="2:24" s="84" customFormat="1" ht="15.75" customHeight="1">
      <c r="B1129" s="142"/>
      <c r="C1129" s="144"/>
      <c r="F1129" s="151"/>
      <c r="G1129" s="158"/>
      <c r="H1129" s="151"/>
      <c r="I1129" s="134"/>
      <c r="J1129" s="151"/>
      <c r="K1129" s="151"/>
      <c r="L1129" s="166"/>
      <c r="M1129" s="169"/>
      <c r="N1129" s="151"/>
      <c r="O1129" s="169"/>
      <c r="P1129" s="166"/>
      <c r="Q1129" s="169"/>
      <c r="R1129" s="151"/>
      <c r="S1129" s="87"/>
      <c r="T1129" s="166"/>
      <c r="U1129" s="169"/>
      <c r="V1129" s="151"/>
      <c r="W1129" s="86"/>
      <c r="X1129" s="195"/>
    </row>
    <row r="1130" spans="2:24" s="84" customFormat="1" ht="15.75" customHeight="1">
      <c r="B1130" s="142"/>
      <c r="C1130" s="144"/>
      <c r="F1130" s="151"/>
      <c r="G1130" s="158"/>
      <c r="H1130" s="151"/>
      <c r="I1130" s="134"/>
      <c r="J1130" s="151"/>
      <c r="K1130" s="151"/>
      <c r="L1130" s="166"/>
      <c r="M1130" s="169"/>
      <c r="N1130" s="151"/>
      <c r="O1130" s="169"/>
      <c r="P1130" s="166"/>
      <c r="Q1130" s="169"/>
      <c r="R1130" s="151"/>
      <c r="S1130" s="87"/>
      <c r="T1130" s="166"/>
      <c r="U1130" s="169"/>
      <c r="V1130" s="151"/>
      <c r="W1130" s="86"/>
      <c r="X1130" s="195"/>
    </row>
    <row r="1131" spans="2:24" s="84" customFormat="1" ht="15.75" customHeight="1">
      <c r="B1131" s="142"/>
      <c r="C1131" s="144"/>
      <c r="F1131" s="151"/>
      <c r="G1131" s="158"/>
      <c r="H1131" s="151"/>
      <c r="I1131" s="134"/>
      <c r="J1131" s="151"/>
      <c r="K1131" s="151"/>
      <c r="L1131" s="166"/>
      <c r="M1131" s="169"/>
      <c r="N1131" s="151"/>
      <c r="O1131" s="169"/>
      <c r="P1131" s="166"/>
      <c r="Q1131" s="169"/>
      <c r="R1131" s="151"/>
      <c r="S1131" s="87"/>
      <c r="T1131" s="166"/>
      <c r="U1131" s="169"/>
      <c r="V1131" s="151"/>
      <c r="W1131" s="86"/>
      <c r="X1131" s="195"/>
    </row>
    <row r="1132" spans="2:24" s="84" customFormat="1" ht="15.75" customHeight="1">
      <c r="B1132" s="142"/>
      <c r="C1132" s="144"/>
      <c r="F1132" s="151"/>
      <c r="G1132" s="158"/>
      <c r="H1132" s="151"/>
      <c r="I1132" s="134"/>
      <c r="J1132" s="151"/>
      <c r="K1132" s="151"/>
      <c r="L1132" s="166"/>
      <c r="M1132" s="169"/>
      <c r="N1132" s="151"/>
      <c r="O1132" s="169"/>
      <c r="P1132" s="166"/>
      <c r="Q1132" s="169"/>
      <c r="R1132" s="151"/>
      <c r="S1132" s="87"/>
      <c r="T1132" s="166"/>
      <c r="U1132" s="169"/>
      <c r="V1132" s="151"/>
      <c r="W1132" s="86"/>
      <c r="X1132" s="195"/>
    </row>
    <row r="1133" spans="2:24" s="84" customFormat="1" ht="15.75" customHeight="1">
      <c r="B1133" s="142"/>
      <c r="C1133" s="144"/>
      <c r="F1133" s="151"/>
      <c r="G1133" s="158"/>
      <c r="H1133" s="151"/>
      <c r="I1133" s="134"/>
      <c r="J1133" s="151"/>
      <c r="K1133" s="151"/>
      <c r="L1133" s="166"/>
      <c r="M1133" s="169"/>
      <c r="N1133" s="151"/>
      <c r="O1133" s="169"/>
      <c r="P1133" s="166"/>
      <c r="Q1133" s="169"/>
      <c r="R1133" s="151"/>
      <c r="S1133" s="87"/>
      <c r="T1133" s="166"/>
      <c r="U1133" s="169"/>
      <c r="V1133" s="151"/>
      <c r="W1133" s="86"/>
      <c r="X1133" s="195"/>
    </row>
    <row r="1134" spans="2:24" s="84" customFormat="1" ht="15.75" customHeight="1">
      <c r="B1134" s="142"/>
      <c r="C1134" s="144"/>
      <c r="F1134" s="151"/>
      <c r="G1134" s="158"/>
      <c r="H1134" s="151"/>
      <c r="I1134" s="134"/>
      <c r="J1134" s="151"/>
      <c r="K1134" s="151"/>
      <c r="L1134" s="166"/>
      <c r="M1134" s="169"/>
      <c r="N1134" s="151"/>
      <c r="O1134" s="169"/>
      <c r="P1134" s="166"/>
      <c r="Q1134" s="169"/>
      <c r="R1134" s="151"/>
      <c r="S1134" s="87"/>
      <c r="T1134" s="166"/>
      <c r="U1134" s="169"/>
      <c r="V1134" s="151"/>
      <c r="W1134" s="86"/>
      <c r="X1134" s="195"/>
    </row>
    <row r="1135" spans="2:24" s="84" customFormat="1" ht="15.75" customHeight="1">
      <c r="B1135" s="142"/>
      <c r="C1135" s="144"/>
      <c r="F1135" s="151"/>
      <c r="G1135" s="158"/>
      <c r="H1135" s="151"/>
      <c r="I1135" s="134"/>
      <c r="J1135" s="151"/>
      <c r="K1135" s="151"/>
      <c r="L1135" s="166"/>
      <c r="M1135" s="169"/>
      <c r="N1135" s="151"/>
      <c r="O1135" s="169"/>
      <c r="P1135" s="166"/>
      <c r="Q1135" s="169"/>
      <c r="R1135" s="151"/>
      <c r="S1135" s="87"/>
      <c r="T1135" s="166"/>
      <c r="U1135" s="169"/>
      <c r="V1135" s="151"/>
      <c r="W1135" s="86"/>
      <c r="X1135" s="195"/>
    </row>
    <row r="1136" spans="2:24" s="84" customFormat="1" ht="15.75" customHeight="1">
      <c r="B1136" s="142"/>
      <c r="C1136" s="144"/>
      <c r="F1136" s="151"/>
      <c r="G1136" s="158"/>
      <c r="H1136" s="151"/>
      <c r="I1136" s="134"/>
      <c r="J1136" s="151"/>
      <c r="K1136" s="151"/>
      <c r="L1136" s="166"/>
      <c r="M1136" s="169"/>
      <c r="N1136" s="151"/>
      <c r="O1136" s="169"/>
      <c r="P1136" s="166"/>
      <c r="Q1136" s="169"/>
      <c r="R1136" s="151"/>
      <c r="S1136" s="87"/>
      <c r="T1136" s="166"/>
      <c r="U1136" s="169"/>
      <c r="V1136" s="151"/>
      <c r="W1136" s="86"/>
      <c r="X1136" s="195"/>
    </row>
    <row r="1137" spans="2:24" s="84" customFormat="1" ht="15.75" customHeight="1">
      <c r="B1137" s="142"/>
      <c r="C1137" s="144"/>
      <c r="F1137" s="151"/>
      <c r="G1137" s="158"/>
      <c r="H1137" s="151"/>
      <c r="I1137" s="134"/>
      <c r="J1137" s="151"/>
      <c r="K1137" s="151"/>
      <c r="L1137" s="166"/>
      <c r="M1137" s="169"/>
      <c r="N1137" s="151"/>
      <c r="O1137" s="169"/>
      <c r="P1137" s="166"/>
      <c r="Q1137" s="169"/>
      <c r="R1137" s="151"/>
      <c r="S1137" s="87"/>
      <c r="T1137" s="166"/>
      <c r="U1137" s="169"/>
      <c r="V1137" s="151"/>
      <c r="W1137" s="86"/>
      <c r="X1137" s="195"/>
    </row>
    <row r="1138" spans="2:24" s="84" customFormat="1" ht="15.75" customHeight="1">
      <c r="B1138" s="142"/>
      <c r="C1138" s="144"/>
      <c r="F1138" s="151"/>
      <c r="G1138" s="158"/>
      <c r="H1138" s="151"/>
      <c r="I1138" s="134"/>
      <c r="J1138" s="151"/>
      <c r="K1138" s="151"/>
      <c r="L1138" s="166"/>
      <c r="M1138" s="169"/>
      <c r="N1138" s="151"/>
      <c r="O1138" s="169"/>
      <c r="P1138" s="166"/>
      <c r="Q1138" s="169"/>
      <c r="R1138" s="151"/>
      <c r="S1138" s="87"/>
      <c r="T1138" s="166"/>
      <c r="U1138" s="169"/>
      <c r="V1138" s="151"/>
      <c r="W1138" s="86"/>
      <c r="X1138" s="195"/>
    </row>
    <row r="1139" spans="2:24" s="84" customFormat="1" ht="15.75" customHeight="1">
      <c r="B1139" s="142"/>
      <c r="C1139" s="144"/>
      <c r="F1139" s="151"/>
      <c r="G1139" s="158"/>
      <c r="H1139" s="151"/>
      <c r="I1139" s="134"/>
      <c r="J1139" s="151"/>
      <c r="K1139" s="151"/>
      <c r="L1139" s="166"/>
      <c r="M1139" s="169"/>
      <c r="N1139" s="151"/>
      <c r="O1139" s="169"/>
      <c r="P1139" s="166"/>
      <c r="Q1139" s="169"/>
      <c r="R1139" s="151"/>
      <c r="S1139" s="87"/>
      <c r="T1139" s="166"/>
      <c r="U1139" s="169"/>
      <c r="V1139" s="151"/>
      <c r="W1139" s="86"/>
      <c r="X1139" s="195"/>
    </row>
    <row r="1140" spans="2:24" s="84" customFormat="1" ht="15.75" customHeight="1">
      <c r="B1140" s="142"/>
      <c r="C1140" s="144"/>
      <c r="F1140" s="151"/>
      <c r="G1140" s="158"/>
      <c r="H1140" s="151"/>
      <c r="I1140" s="134"/>
      <c r="J1140" s="151"/>
      <c r="K1140" s="151"/>
      <c r="L1140" s="166"/>
      <c r="M1140" s="169"/>
      <c r="N1140" s="151"/>
      <c r="O1140" s="169"/>
      <c r="P1140" s="166"/>
      <c r="Q1140" s="169"/>
      <c r="R1140" s="151"/>
      <c r="S1140" s="87"/>
      <c r="T1140" s="166"/>
      <c r="U1140" s="169"/>
      <c r="V1140" s="151"/>
      <c r="W1140" s="86"/>
      <c r="X1140" s="195"/>
    </row>
    <row r="1141" spans="2:24" s="84" customFormat="1" ht="15.75" customHeight="1">
      <c r="B1141" s="142"/>
      <c r="C1141" s="144"/>
      <c r="F1141" s="151"/>
      <c r="G1141" s="158"/>
      <c r="H1141" s="151"/>
      <c r="I1141" s="134"/>
      <c r="J1141" s="151"/>
      <c r="K1141" s="151"/>
      <c r="L1141" s="166"/>
      <c r="M1141" s="169"/>
      <c r="N1141" s="151"/>
      <c r="O1141" s="169"/>
      <c r="P1141" s="166"/>
      <c r="Q1141" s="169"/>
      <c r="R1141" s="151"/>
      <c r="S1141" s="87"/>
      <c r="T1141" s="166"/>
      <c r="U1141" s="169"/>
      <c r="V1141" s="151"/>
      <c r="W1141" s="86"/>
      <c r="X1141" s="195"/>
    </row>
    <row r="1142" spans="2:24" s="84" customFormat="1" ht="15.75" customHeight="1">
      <c r="B1142" s="142"/>
      <c r="C1142" s="144"/>
      <c r="F1142" s="151"/>
      <c r="G1142" s="158"/>
      <c r="H1142" s="151"/>
      <c r="I1142" s="134"/>
      <c r="J1142" s="151"/>
      <c r="K1142" s="151"/>
      <c r="L1142" s="166"/>
      <c r="M1142" s="169"/>
      <c r="N1142" s="151"/>
      <c r="O1142" s="169"/>
      <c r="P1142" s="166"/>
      <c r="Q1142" s="169"/>
      <c r="R1142" s="151"/>
      <c r="S1142" s="87"/>
      <c r="T1142" s="166"/>
      <c r="U1142" s="169"/>
      <c r="V1142" s="151"/>
      <c r="W1142" s="86"/>
      <c r="X1142" s="195"/>
    </row>
    <row r="1143" spans="2:24" s="84" customFormat="1" ht="15.75" customHeight="1">
      <c r="B1143" s="142"/>
      <c r="C1143" s="144"/>
      <c r="F1143" s="151"/>
      <c r="G1143" s="158"/>
      <c r="H1143" s="151"/>
      <c r="I1143" s="134"/>
      <c r="J1143" s="151"/>
      <c r="K1143" s="151"/>
      <c r="L1143" s="166"/>
      <c r="M1143" s="169"/>
      <c r="N1143" s="151"/>
      <c r="O1143" s="169"/>
      <c r="P1143" s="166"/>
      <c r="Q1143" s="169"/>
      <c r="R1143" s="151"/>
      <c r="S1143" s="87"/>
      <c r="T1143" s="166"/>
      <c r="U1143" s="169"/>
      <c r="V1143" s="151"/>
      <c r="W1143" s="86"/>
      <c r="X1143" s="195"/>
    </row>
    <row r="1144" spans="2:24" s="84" customFormat="1" ht="15.75" customHeight="1">
      <c r="B1144" s="142"/>
      <c r="C1144" s="144"/>
      <c r="F1144" s="151"/>
      <c r="G1144" s="158"/>
      <c r="H1144" s="151"/>
      <c r="I1144" s="134"/>
      <c r="J1144" s="151"/>
      <c r="K1144" s="151"/>
      <c r="L1144" s="166"/>
      <c r="M1144" s="169"/>
      <c r="N1144" s="151"/>
      <c r="O1144" s="169"/>
      <c r="P1144" s="166"/>
      <c r="Q1144" s="169"/>
      <c r="R1144" s="151"/>
      <c r="S1144" s="87"/>
      <c r="T1144" s="166"/>
      <c r="U1144" s="169"/>
      <c r="V1144" s="151"/>
      <c r="W1144" s="86"/>
      <c r="X1144" s="195"/>
    </row>
    <row r="1145" spans="2:24" s="84" customFormat="1" ht="15.75" customHeight="1">
      <c r="B1145" s="142"/>
      <c r="C1145" s="144"/>
      <c r="F1145" s="151"/>
      <c r="G1145" s="158"/>
      <c r="H1145" s="151"/>
      <c r="I1145" s="134"/>
      <c r="J1145" s="151"/>
      <c r="K1145" s="151"/>
      <c r="L1145" s="166"/>
      <c r="M1145" s="169"/>
      <c r="N1145" s="151"/>
      <c r="O1145" s="169"/>
      <c r="P1145" s="166"/>
      <c r="Q1145" s="169"/>
      <c r="R1145" s="151"/>
      <c r="S1145" s="87"/>
      <c r="T1145" s="166"/>
      <c r="U1145" s="169"/>
      <c r="V1145" s="151"/>
      <c r="W1145" s="86"/>
      <c r="X1145" s="195"/>
    </row>
    <row r="1146" spans="2:24" s="84" customFormat="1" ht="15.75" customHeight="1">
      <c r="B1146" s="142"/>
      <c r="C1146" s="144"/>
      <c r="F1146" s="151"/>
      <c r="G1146" s="158"/>
      <c r="H1146" s="151"/>
      <c r="I1146" s="134"/>
      <c r="J1146" s="151"/>
      <c r="K1146" s="151"/>
      <c r="L1146" s="166"/>
      <c r="M1146" s="169"/>
      <c r="N1146" s="151"/>
      <c r="O1146" s="169"/>
      <c r="P1146" s="166"/>
      <c r="Q1146" s="169"/>
      <c r="R1146" s="151"/>
      <c r="S1146" s="87"/>
      <c r="T1146" s="166"/>
      <c r="U1146" s="169"/>
      <c r="V1146" s="151"/>
      <c r="W1146" s="86"/>
      <c r="X1146" s="195"/>
    </row>
    <row r="1147" spans="2:24" s="84" customFormat="1" ht="15.75" customHeight="1">
      <c r="B1147" s="142"/>
      <c r="C1147" s="144"/>
      <c r="F1147" s="151"/>
      <c r="G1147" s="158"/>
      <c r="H1147" s="151"/>
      <c r="I1147" s="134"/>
      <c r="J1147" s="151"/>
      <c r="K1147" s="151"/>
      <c r="L1147" s="166"/>
      <c r="M1147" s="169"/>
      <c r="N1147" s="151"/>
      <c r="O1147" s="169"/>
      <c r="P1147" s="166"/>
      <c r="Q1147" s="169"/>
      <c r="R1147" s="151"/>
      <c r="S1147" s="87"/>
      <c r="T1147" s="166"/>
      <c r="U1147" s="169"/>
      <c r="V1147" s="151"/>
      <c r="W1147" s="86"/>
      <c r="X1147" s="195"/>
    </row>
    <row r="1148" spans="2:24" s="84" customFormat="1" ht="15.75" customHeight="1">
      <c r="B1148" s="142"/>
      <c r="C1148" s="144"/>
      <c r="F1148" s="151"/>
      <c r="G1148" s="158"/>
      <c r="H1148" s="151"/>
      <c r="I1148" s="134"/>
      <c r="J1148" s="151"/>
      <c r="K1148" s="151"/>
      <c r="L1148" s="166"/>
      <c r="M1148" s="169"/>
      <c r="N1148" s="151"/>
      <c r="O1148" s="169"/>
      <c r="P1148" s="166"/>
      <c r="Q1148" s="169"/>
      <c r="R1148" s="151"/>
      <c r="S1148" s="87"/>
      <c r="T1148" s="166"/>
      <c r="U1148" s="169"/>
      <c r="V1148" s="151"/>
      <c r="W1148" s="86"/>
      <c r="X1148" s="195"/>
    </row>
    <row r="1149" spans="2:24" s="84" customFormat="1" ht="15.75" customHeight="1">
      <c r="B1149" s="142"/>
      <c r="C1149" s="144"/>
      <c r="F1149" s="151"/>
      <c r="G1149" s="158"/>
      <c r="H1149" s="151"/>
      <c r="I1149" s="134"/>
      <c r="J1149" s="151"/>
      <c r="K1149" s="151"/>
      <c r="L1149" s="166"/>
      <c r="M1149" s="169"/>
      <c r="N1149" s="151"/>
      <c r="O1149" s="169"/>
      <c r="P1149" s="166"/>
      <c r="Q1149" s="169"/>
      <c r="R1149" s="151"/>
      <c r="S1149" s="87"/>
      <c r="T1149" s="166"/>
      <c r="U1149" s="169"/>
      <c r="V1149" s="151"/>
      <c r="W1149" s="86"/>
      <c r="X1149" s="195"/>
    </row>
    <row r="1150" spans="2:24" s="84" customFormat="1" ht="15.75" customHeight="1">
      <c r="B1150" s="142"/>
      <c r="C1150" s="144"/>
      <c r="F1150" s="151"/>
      <c r="G1150" s="158"/>
      <c r="H1150" s="151"/>
      <c r="I1150" s="134"/>
      <c r="J1150" s="151"/>
      <c r="K1150" s="151"/>
      <c r="L1150" s="166"/>
      <c r="M1150" s="169"/>
      <c r="N1150" s="151"/>
      <c r="O1150" s="169"/>
      <c r="P1150" s="166"/>
      <c r="Q1150" s="169"/>
      <c r="R1150" s="151"/>
      <c r="S1150" s="87"/>
      <c r="T1150" s="166"/>
      <c r="U1150" s="169"/>
      <c r="V1150" s="151"/>
      <c r="W1150" s="86"/>
      <c r="X1150" s="195"/>
    </row>
    <row r="1151" spans="2:24" s="84" customFormat="1" ht="15.75" customHeight="1">
      <c r="B1151" s="142"/>
      <c r="C1151" s="144"/>
      <c r="F1151" s="151"/>
      <c r="G1151" s="158"/>
      <c r="H1151" s="151"/>
      <c r="I1151" s="134"/>
      <c r="J1151" s="151"/>
      <c r="K1151" s="151"/>
      <c r="L1151" s="166"/>
      <c r="M1151" s="169"/>
      <c r="N1151" s="151"/>
      <c r="O1151" s="169"/>
      <c r="P1151" s="166"/>
      <c r="Q1151" s="169"/>
      <c r="R1151" s="151"/>
      <c r="S1151" s="87"/>
      <c r="T1151" s="166"/>
      <c r="U1151" s="169"/>
      <c r="V1151" s="151"/>
      <c r="W1151" s="86"/>
      <c r="X1151" s="195"/>
    </row>
    <row r="1152" spans="2:24" s="84" customFormat="1" ht="15.75" customHeight="1">
      <c r="B1152" s="142"/>
      <c r="C1152" s="144"/>
      <c r="F1152" s="151"/>
      <c r="G1152" s="158"/>
      <c r="H1152" s="151"/>
      <c r="I1152" s="134"/>
      <c r="J1152" s="151"/>
      <c r="K1152" s="151"/>
      <c r="L1152" s="166"/>
      <c r="M1152" s="169"/>
      <c r="N1152" s="151"/>
      <c r="O1152" s="169"/>
      <c r="P1152" s="166"/>
      <c r="Q1152" s="169"/>
      <c r="R1152" s="151"/>
      <c r="S1152" s="87"/>
      <c r="T1152" s="166"/>
      <c r="U1152" s="169"/>
      <c r="V1152" s="151"/>
      <c r="W1152" s="86"/>
      <c r="X1152" s="195"/>
    </row>
    <row r="1153" spans="2:24" s="84" customFormat="1" ht="15.75" customHeight="1">
      <c r="B1153" s="142"/>
      <c r="C1153" s="144"/>
      <c r="F1153" s="151"/>
      <c r="G1153" s="158"/>
      <c r="H1153" s="151"/>
      <c r="I1153" s="134"/>
      <c r="J1153" s="151"/>
      <c r="K1153" s="151"/>
      <c r="L1153" s="166"/>
      <c r="M1153" s="169"/>
      <c r="N1153" s="151"/>
      <c r="O1153" s="169"/>
      <c r="P1153" s="166"/>
      <c r="Q1153" s="169"/>
      <c r="R1153" s="151"/>
      <c r="S1153" s="87"/>
      <c r="T1153" s="166"/>
      <c r="U1153" s="169"/>
      <c r="V1153" s="151"/>
      <c r="W1153" s="86"/>
      <c r="X1153" s="195"/>
    </row>
    <row r="1154" spans="2:24" s="84" customFormat="1" ht="15.75" customHeight="1">
      <c r="B1154" s="142"/>
      <c r="C1154" s="144"/>
      <c r="F1154" s="151"/>
      <c r="G1154" s="158"/>
      <c r="H1154" s="151"/>
      <c r="I1154" s="134"/>
      <c r="J1154" s="151"/>
      <c r="K1154" s="151"/>
      <c r="L1154" s="166"/>
      <c r="M1154" s="169"/>
      <c r="N1154" s="151"/>
      <c r="O1154" s="169"/>
      <c r="P1154" s="166"/>
      <c r="Q1154" s="169"/>
      <c r="R1154" s="151"/>
      <c r="S1154" s="87"/>
      <c r="T1154" s="166"/>
      <c r="U1154" s="169"/>
      <c r="V1154" s="151"/>
      <c r="W1154" s="86"/>
      <c r="X1154" s="195"/>
    </row>
    <row r="1155" spans="2:24" s="84" customFormat="1" ht="15.75" customHeight="1">
      <c r="B1155" s="142"/>
      <c r="C1155" s="144"/>
      <c r="F1155" s="151"/>
      <c r="G1155" s="158"/>
      <c r="H1155" s="151"/>
      <c r="I1155" s="134"/>
      <c r="J1155" s="151"/>
      <c r="K1155" s="151"/>
      <c r="L1155" s="166"/>
      <c r="M1155" s="169"/>
      <c r="N1155" s="151"/>
      <c r="O1155" s="169"/>
      <c r="P1155" s="166"/>
      <c r="Q1155" s="169"/>
      <c r="R1155" s="151"/>
      <c r="S1155" s="87"/>
      <c r="T1155" s="166"/>
      <c r="U1155" s="169"/>
      <c r="V1155" s="151"/>
      <c r="W1155" s="86"/>
      <c r="X1155" s="195"/>
    </row>
    <row r="1156" spans="2:24" s="84" customFormat="1" ht="15.75" customHeight="1">
      <c r="B1156" s="142"/>
      <c r="C1156" s="144"/>
      <c r="F1156" s="151"/>
      <c r="G1156" s="158"/>
      <c r="H1156" s="151"/>
      <c r="I1156" s="134"/>
      <c r="J1156" s="151"/>
      <c r="K1156" s="151"/>
      <c r="L1156" s="166"/>
      <c r="M1156" s="169"/>
      <c r="N1156" s="151"/>
      <c r="O1156" s="169"/>
      <c r="P1156" s="166"/>
      <c r="Q1156" s="169"/>
      <c r="R1156" s="151"/>
      <c r="S1156" s="87"/>
      <c r="T1156" s="166"/>
      <c r="U1156" s="169"/>
      <c r="V1156" s="151"/>
      <c r="W1156" s="86"/>
      <c r="X1156" s="195"/>
    </row>
    <row r="1157" spans="2:24" s="84" customFormat="1" ht="15.75" customHeight="1">
      <c r="B1157" s="142"/>
      <c r="C1157" s="144"/>
      <c r="F1157" s="151"/>
      <c r="G1157" s="158"/>
      <c r="H1157" s="151"/>
      <c r="I1157" s="134"/>
      <c r="J1157" s="151"/>
      <c r="K1157" s="151"/>
      <c r="L1157" s="166"/>
      <c r="M1157" s="169"/>
      <c r="N1157" s="151"/>
      <c r="O1157" s="169"/>
      <c r="P1157" s="166"/>
      <c r="Q1157" s="169"/>
      <c r="R1157" s="151"/>
      <c r="S1157" s="87"/>
      <c r="T1157" s="166"/>
      <c r="U1157" s="169"/>
      <c r="V1157" s="151"/>
      <c r="W1157" s="86"/>
      <c r="X1157" s="195"/>
    </row>
    <row r="1158" spans="2:24" s="84" customFormat="1" ht="15.75" customHeight="1">
      <c r="B1158" s="142"/>
      <c r="C1158" s="144"/>
      <c r="F1158" s="151"/>
      <c r="G1158" s="158"/>
      <c r="H1158" s="151"/>
      <c r="I1158" s="134"/>
      <c r="J1158" s="151"/>
      <c r="K1158" s="151"/>
      <c r="L1158" s="166"/>
      <c r="M1158" s="169"/>
      <c r="N1158" s="151"/>
      <c r="O1158" s="169"/>
      <c r="P1158" s="166"/>
      <c r="Q1158" s="169"/>
      <c r="R1158" s="151"/>
      <c r="S1158" s="87"/>
      <c r="T1158" s="166"/>
      <c r="U1158" s="169"/>
      <c r="V1158" s="151"/>
      <c r="W1158" s="86"/>
      <c r="X1158" s="195"/>
    </row>
    <row r="1159" spans="2:24" s="84" customFormat="1" ht="15.75" customHeight="1">
      <c r="B1159" s="142"/>
      <c r="C1159" s="144"/>
      <c r="F1159" s="151"/>
      <c r="G1159" s="158"/>
      <c r="H1159" s="151"/>
      <c r="I1159" s="134"/>
      <c r="J1159" s="151"/>
      <c r="K1159" s="151"/>
      <c r="L1159" s="166"/>
      <c r="M1159" s="169"/>
      <c r="N1159" s="151"/>
      <c r="O1159" s="169"/>
      <c r="P1159" s="166"/>
      <c r="Q1159" s="169"/>
      <c r="R1159" s="151"/>
      <c r="S1159" s="87"/>
      <c r="T1159" s="166"/>
      <c r="U1159" s="169"/>
      <c r="V1159" s="151"/>
      <c r="W1159" s="86"/>
      <c r="X1159" s="195"/>
    </row>
    <row r="1160" spans="2:24" s="84" customFormat="1" ht="15.75" customHeight="1">
      <c r="B1160" s="142"/>
      <c r="C1160" s="144"/>
      <c r="F1160" s="151"/>
      <c r="G1160" s="158"/>
      <c r="H1160" s="151"/>
      <c r="I1160" s="134"/>
      <c r="J1160" s="151"/>
      <c r="K1160" s="151"/>
      <c r="L1160" s="166"/>
      <c r="M1160" s="169"/>
      <c r="N1160" s="151"/>
      <c r="O1160" s="169"/>
      <c r="P1160" s="166"/>
      <c r="Q1160" s="169"/>
      <c r="R1160" s="151"/>
      <c r="S1160" s="87"/>
      <c r="T1160" s="166"/>
      <c r="U1160" s="169"/>
      <c r="V1160" s="151"/>
      <c r="W1160" s="86"/>
      <c r="X1160" s="195"/>
    </row>
    <row r="1161" spans="2:24" s="84" customFormat="1" ht="15.75" customHeight="1">
      <c r="B1161" s="142"/>
      <c r="C1161" s="144"/>
      <c r="F1161" s="151"/>
      <c r="G1161" s="158"/>
      <c r="H1161" s="151"/>
      <c r="I1161" s="134"/>
      <c r="J1161" s="151"/>
      <c r="K1161" s="151"/>
      <c r="L1161" s="166"/>
      <c r="M1161" s="169"/>
      <c r="N1161" s="151"/>
      <c r="O1161" s="169"/>
      <c r="P1161" s="166"/>
      <c r="Q1161" s="169"/>
      <c r="R1161" s="151"/>
      <c r="S1161" s="87"/>
      <c r="T1161" s="166"/>
      <c r="U1161" s="169"/>
      <c r="V1161" s="151"/>
      <c r="W1161" s="86"/>
      <c r="X1161" s="195"/>
    </row>
    <row r="1162" spans="2:24" s="84" customFormat="1" ht="15.75" customHeight="1">
      <c r="B1162" s="142"/>
      <c r="C1162" s="144"/>
      <c r="F1162" s="151"/>
      <c r="G1162" s="158"/>
      <c r="H1162" s="151"/>
      <c r="I1162" s="134"/>
      <c r="J1162" s="151"/>
      <c r="K1162" s="151"/>
      <c r="L1162" s="166"/>
      <c r="M1162" s="169"/>
      <c r="N1162" s="151"/>
      <c r="O1162" s="169"/>
      <c r="P1162" s="166"/>
      <c r="Q1162" s="169"/>
      <c r="R1162" s="151"/>
      <c r="S1162" s="87"/>
      <c r="T1162" s="166"/>
      <c r="U1162" s="169"/>
      <c r="V1162" s="151"/>
      <c r="W1162" s="86"/>
      <c r="X1162" s="195"/>
    </row>
    <row r="1163" spans="2:24" s="84" customFormat="1" ht="15.75" customHeight="1">
      <c r="B1163" s="142"/>
      <c r="C1163" s="144"/>
      <c r="F1163" s="151"/>
      <c r="G1163" s="158"/>
      <c r="H1163" s="151"/>
      <c r="I1163" s="134"/>
      <c r="J1163" s="151"/>
      <c r="K1163" s="151"/>
      <c r="L1163" s="166"/>
      <c r="M1163" s="169"/>
      <c r="N1163" s="151"/>
      <c r="O1163" s="169"/>
      <c r="P1163" s="166"/>
      <c r="Q1163" s="169"/>
      <c r="R1163" s="151"/>
      <c r="S1163" s="87"/>
      <c r="T1163" s="166"/>
      <c r="U1163" s="169"/>
      <c r="V1163" s="151"/>
      <c r="W1163" s="86"/>
      <c r="X1163" s="195"/>
    </row>
    <row r="1164" spans="2:24" s="84" customFormat="1" ht="15.75" customHeight="1">
      <c r="B1164" s="142"/>
      <c r="C1164" s="144"/>
      <c r="F1164" s="151"/>
      <c r="G1164" s="158"/>
      <c r="H1164" s="151"/>
      <c r="I1164" s="134"/>
      <c r="J1164" s="151"/>
      <c r="K1164" s="151"/>
      <c r="L1164" s="166"/>
      <c r="M1164" s="169"/>
      <c r="N1164" s="151"/>
      <c r="O1164" s="169"/>
      <c r="P1164" s="166"/>
      <c r="Q1164" s="169"/>
      <c r="R1164" s="151"/>
      <c r="S1164" s="87"/>
      <c r="T1164" s="166"/>
      <c r="U1164" s="169"/>
      <c r="V1164" s="151"/>
      <c r="W1164" s="86"/>
      <c r="X1164" s="195"/>
    </row>
    <row r="1165" spans="2:24" s="84" customFormat="1" ht="15.75" customHeight="1">
      <c r="B1165" s="142"/>
      <c r="C1165" s="144"/>
      <c r="F1165" s="151"/>
      <c r="G1165" s="158"/>
      <c r="H1165" s="151"/>
      <c r="I1165" s="134"/>
      <c r="J1165" s="151"/>
      <c r="K1165" s="151"/>
      <c r="L1165" s="166"/>
      <c r="M1165" s="169"/>
      <c r="N1165" s="151"/>
      <c r="O1165" s="169"/>
      <c r="P1165" s="166"/>
      <c r="Q1165" s="169"/>
      <c r="R1165" s="151"/>
      <c r="S1165" s="87"/>
      <c r="T1165" s="166"/>
      <c r="U1165" s="169"/>
      <c r="V1165" s="151"/>
      <c r="W1165" s="86"/>
      <c r="X1165" s="195"/>
    </row>
    <row r="1166" spans="2:24" s="84" customFormat="1" ht="15.75" customHeight="1">
      <c r="B1166" s="142"/>
      <c r="C1166" s="144"/>
      <c r="F1166" s="151"/>
      <c r="G1166" s="158"/>
      <c r="H1166" s="151"/>
      <c r="I1166" s="134"/>
      <c r="J1166" s="151"/>
      <c r="K1166" s="151"/>
      <c r="L1166" s="166"/>
      <c r="M1166" s="169"/>
      <c r="N1166" s="151"/>
      <c r="O1166" s="169"/>
      <c r="P1166" s="166"/>
      <c r="Q1166" s="169"/>
      <c r="R1166" s="151"/>
      <c r="S1166" s="87"/>
      <c r="T1166" s="166"/>
      <c r="U1166" s="169"/>
      <c r="V1166" s="151"/>
      <c r="W1166" s="86"/>
      <c r="X1166" s="195"/>
    </row>
    <row r="1167" spans="2:24" s="84" customFormat="1" ht="15.75" customHeight="1">
      <c r="B1167" s="142"/>
      <c r="C1167" s="144"/>
      <c r="F1167" s="151"/>
      <c r="G1167" s="158"/>
      <c r="H1167" s="151"/>
      <c r="I1167" s="134"/>
      <c r="J1167" s="151"/>
      <c r="K1167" s="151"/>
      <c r="L1167" s="166"/>
      <c r="M1167" s="169"/>
      <c r="N1167" s="151"/>
      <c r="O1167" s="169"/>
      <c r="P1167" s="166"/>
      <c r="Q1167" s="169"/>
      <c r="R1167" s="151"/>
      <c r="S1167" s="87"/>
      <c r="T1167" s="166"/>
      <c r="U1167" s="169"/>
      <c r="V1167" s="151"/>
      <c r="W1167" s="86"/>
      <c r="X1167" s="195"/>
    </row>
    <row r="1168" spans="2:24" s="84" customFormat="1" ht="15.75" customHeight="1">
      <c r="B1168" s="142"/>
      <c r="C1168" s="144"/>
      <c r="F1168" s="151"/>
      <c r="G1168" s="158"/>
      <c r="H1168" s="151"/>
      <c r="I1168" s="134"/>
      <c r="J1168" s="151"/>
      <c r="K1168" s="151"/>
      <c r="L1168" s="166"/>
      <c r="M1168" s="169"/>
      <c r="N1168" s="151"/>
      <c r="O1168" s="169"/>
      <c r="P1168" s="166"/>
      <c r="Q1168" s="169"/>
      <c r="R1168" s="151"/>
      <c r="S1168" s="87"/>
      <c r="T1168" s="166"/>
      <c r="U1168" s="169"/>
      <c r="V1168" s="151"/>
      <c r="W1168" s="86"/>
      <c r="X1168" s="195"/>
    </row>
    <row r="1169" spans="2:24" s="84" customFormat="1" ht="15.75" customHeight="1">
      <c r="B1169" s="142"/>
      <c r="C1169" s="144"/>
      <c r="F1169" s="151"/>
      <c r="G1169" s="158"/>
      <c r="H1169" s="151"/>
      <c r="I1169" s="134"/>
      <c r="J1169" s="151"/>
      <c r="K1169" s="151"/>
      <c r="L1169" s="166"/>
      <c r="M1169" s="169"/>
      <c r="N1169" s="151"/>
      <c r="O1169" s="169"/>
      <c r="P1169" s="166"/>
      <c r="Q1169" s="169"/>
      <c r="R1169" s="151"/>
      <c r="S1169" s="87"/>
      <c r="T1169" s="166"/>
      <c r="U1169" s="169"/>
      <c r="V1169" s="151"/>
      <c r="W1169" s="86"/>
      <c r="X1169" s="195"/>
    </row>
    <row r="1170" spans="2:24" s="84" customFormat="1" ht="15.75" customHeight="1">
      <c r="B1170" s="142"/>
      <c r="C1170" s="144"/>
      <c r="F1170" s="151"/>
      <c r="G1170" s="158"/>
      <c r="H1170" s="151"/>
      <c r="I1170" s="134"/>
      <c r="J1170" s="151"/>
      <c r="K1170" s="151"/>
      <c r="L1170" s="166"/>
      <c r="M1170" s="169"/>
      <c r="N1170" s="151"/>
      <c r="O1170" s="169"/>
      <c r="P1170" s="166"/>
      <c r="Q1170" s="169"/>
      <c r="R1170" s="151"/>
      <c r="S1170" s="87"/>
      <c r="T1170" s="166"/>
      <c r="U1170" s="169"/>
      <c r="V1170" s="151"/>
      <c r="W1170" s="86"/>
      <c r="X1170" s="195"/>
    </row>
    <row r="1171" spans="2:24" s="84" customFormat="1" ht="15.75" customHeight="1">
      <c r="B1171" s="142"/>
      <c r="C1171" s="144"/>
      <c r="F1171" s="151"/>
      <c r="G1171" s="158"/>
      <c r="H1171" s="151"/>
      <c r="I1171" s="134"/>
      <c r="J1171" s="151"/>
      <c r="K1171" s="151"/>
      <c r="L1171" s="166"/>
      <c r="M1171" s="169"/>
      <c r="N1171" s="151"/>
      <c r="O1171" s="169"/>
      <c r="P1171" s="166"/>
      <c r="Q1171" s="169"/>
      <c r="R1171" s="151"/>
      <c r="S1171" s="87"/>
      <c r="T1171" s="166"/>
      <c r="U1171" s="169"/>
      <c r="V1171" s="151"/>
      <c r="W1171" s="86"/>
      <c r="X1171" s="195"/>
    </row>
    <row r="1172" spans="2:24" s="84" customFormat="1" ht="15.75" customHeight="1">
      <c r="B1172" s="142"/>
      <c r="C1172" s="144"/>
      <c r="F1172" s="151"/>
      <c r="G1172" s="158"/>
      <c r="H1172" s="151"/>
      <c r="I1172" s="134"/>
      <c r="J1172" s="151"/>
      <c r="K1172" s="151"/>
      <c r="L1172" s="166"/>
      <c r="M1172" s="169"/>
      <c r="N1172" s="151"/>
      <c r="O1172" s="169"/>
      <c r="P1172" s="166"/>
      <c r="Q1172" s="169"/>
      <c r="R1172" s="151"/>
      <c r="S1172" s="87"/>
      <c r="T1172" s="166"/>
      <c r="U1172" s="169"/>
      <c r="V1172" s="151"/>
      <c r="W1172" s="86"/>
      <c r="X1172" s="195"/>
    </row>
    <row r="1173" spans="2:24" s="84" customFormat="1" ht="15.75" customHeight="1">
      <c r="B1173" s="142"/>
      <c r="C1173" s="144"/>
      <c r="F1173" s="151"/>
      <c r="G1173" s="158"/>
      <c r="H1173" s="151"/>
      <c r="I1173" s="134"/>
      <c r="J1173" s="151"/>
      <c r="K1173" s="151"/>
      <c r="L1173" s="166"/>
      <c r="M1173" s="169"/>
      <c r="N1173" s="151"/>
      <c r="O1173" s="169"/>
      <c r="P1173" s="166"/>
      <c r="Q1173" s="169"/>
      <c r="R1173" s="151"/>
      <c r="S1173" s="87"/>
      <c r="T1173" s="166"/>
      <c r="U1173" s="169"/>
      <c r="V1173" s="151"/>
      <c r="W1173" s="86"/>
      <c r="X1173" s="195"/>
    </row>
    <row r="1174" spans="2:24" s="84" customFormat="1" ht="15.75" customHeight="1">
      <c r="B1174" s="142"/>
      <c r="C1174" s="144"/>
      <c r="F1174" s="151"/>
      <c r="G1174" s="158"/>
      <c r="H1174" s="151"/>
      <c r="I1174" s="134"/>
      <c r="J1174" s="151"/>
      <c r="K1174" s="151"/>
      <c r="L1174" s="166"/>
      <c r="M1174" s="169"/>
      <c r="N1174" s="151"/>
      <c r="O1174" s="169"/>
      <c r="P1174" s="166"/>
      <c r="Q1174" s="169"/>
      <c r="R1174" s="151"/>
      <c r="S1174" s="87"/>
      <c r="T1174" s="166"/>
      <c r="U1174" s="169"/>
      <c r="V1174" s="151"/>
      <c r="W1174" s="86"/>
      <c r="X1174" s="195"/>
    </row>
    <row r="1175" spans="2:24" s="84" customFormat="1" ht="15.75" customHeight="1">
      <c r="B1175" s="142"/>
      <c r="C1175" s="144"/>
      <c r="F1175" s="151"/>
      <c r="G1175" s="158"/>
      <c r="H1175" s="151"/>
      <c r="I1175" s="134"/>
      <c r="J1175" s="151"/>
      <c r="K1175" s="151"/>
      <c r="L1175" s="166"/>
      <c r="M1175" s="169"/>
      <c r="N1175" s="151"/>
      <c r="O1175" s="169"/>
      <c r="P1175" s="166"/>
      <c r="Q1175" s="169"/>
      <c r="R1175" s="151"/>
      <c r="S1175" s="87"/>
      <c r="T1175" s="166"/>
      <c r="U1175" s="169"/>
      <c r="V1175" s="151"/>
      <c r="W1175" s="86"/>
      <c r="X1175" s="195"/>
    </row>
    <row r="1176" spans="2:24" s="84" customFormat="1" ht="15.75" customHeight="1">
      <c r="B1176" s="142"/>
      <c r="C1176" s="144"/>
      <c r="F1176" s="151"/>
      <c r="G1176" s="158"/>
      <c r="H1176" s="151"/>
      <c r="I1176" s="134"/>
      <c r="J1176" s="151"/>
      <c r="K1176" s="151"/>
      <c r="L1176" s="166"/>
      <c r="M1176" s="169"/>
      <c r="N1176" s="151"/>
      <c r="O1176" s="169"/>
      <c r="P1176" s="166"/>
      <c r="Q1176" s="169"/>
      <c r="R1176" s="151"/>
      <c r="S1176" s="87"/>
      <c r="T1176" s="166"/>
      <c r="U1176" s="169"/>
      <c r="V1176" s="151"/>
      <c r="W1176" s="86"/>
      <c r="X1176" s="195"/>
    </row>
    <row r="1177" spans="2:24" s="84" customFormat="1" ht="15.75" customHeight="1">
      <c r="B1177" s="142"/>
      <c r="C1177" s="144"/>
      <c r="F1177" s="151"/>
      <c r="G1177" s="158"/>
      <c r="H1177" s="151"/>
      <c r="I1177" s="134"/>
      <c r="J1177" s="151"/>
      <c r="K1177" s="151"/>
      <c r="L1177" s="166"/>
      <c r="M1177" s="169"/>
      <c r="N1177" s="151"/>
      <c r="O1177" s="169"/>
      <c r="P1177" s="166"/>
      <c r="Q1177" s="169"/>
      <c r="R1177" s="151"/>
      <c r="S1177" s="87"/>
      <c r="T1177" s="166"/>
      <c r="U1177" s="169"/>
      <c r="V1177" s="151"/>
      <c r="W1177" s="86"/>
      <c r="X1177" s="195"/>
    </row>
    <row r="1178" spans="2:24" s="84" customFormat="1" ht="15.75" customHeight="1">
      <c r="B1178" s="142"/>
      <c r="C1178" s="144"/>
      <c r="F1178" s="151"/>
      <c r="G1178" s="158"/>
      <c r="H1178" s="151"/>
      <c r="I1178" s="134"/>
      <c r="J1178" s="151"/>
      <c r="K1178" s="151"/>
      <c r="L1178" s="166"/>
      <c r="M1178" s="169"/>
      <c r="N1178" s="151"/>
      <c r="O1178" s="169"/>
      <c r="P1178" s="166"/>
      <c r="Q1178" s="169"/>
      <c r="R1178" s="151"/>
      <c r="S1178" s="87"/>
      <c r="T1178" s="166"/>
      <c r="U1178" s="169"/>
      <c r="V1178" s="151"/>
      <c r="W1178" s="86"/>
      <c r="X1178" s="195"/>
    </row>
    <row r="1179" spans="2:24" s="84" customFormat="1" ht="15.75" customHeight="1">
      <c r="B1179" s="142"/>
      <c r="C1179" s="144"/>
      <c r="F1179" s="151"/>
      <c r="G1179" s="158"/>
      <c r="H1179" s="151"/>
      <c r="I1179" s="134"/>
      <c r="J1179" s="151"/>
      <c r="K1179" s="151"/>
      <c r="L1179" s="166"/>
      <c r="M1179" s="169"/>
      <c r="N1179" s="151"/>
      <c r="O1179" s="169"/>
      <c r="P1179" s="166"/>
      <c r="Q1179" s="169"/>
      <c r="R1179" s="151"/>
      <c r="S1179" s="87"/>
      <c r="T1179" s="166"/>
      <c r="U1179" s="169"/>
      <c r="V1179" s="151"/>
      <c r="W1179" s="86"/>
      <c r="X1179" s="195"/>
    </row>
    <row r="1180" spans="2:24" s="84" customFormat="1" ht="15.75" customHeight="1">
      <c r="B1180" s="142"/>
      <c r="C1180" s="144"/>
      <c r="F1180" s="151"/>
      <c r="G1180" s="158"/>
      <c r="H1180" s="151"/>
      <c r="I1180" s="134"/>
      <c r="J1180" s="151"/>
      <c r="K1180" s="151"/>
      <c r="L1180" s="166"/>
      <c r="M1180" s="169"/>
      <c r="N1180" s="151"/>
      <c r="O1180" s="169"/>
      <c r="P1180" s="166"/>
      <c r="Q1180" s="169"/>
      <c r="R1180" s="151"/>
      <c r="S1180" s="87"/>
      <c r="T1180" s="166"/>
      <c r="U1180" s="169"/>
      <c r="V1180" s="151"/>
      <c r="W1180" s="86"/>
      <c r="X1180" s="195"/>
    </row>
    <row r="1181" spans="2:24" s="84" customFormat="1" ht="15.75" customHeight="1">
      <c r="B1181" s="142"/>
      <c r="C1181" s="144"/>
      <c r="F1181" s="151"/>
      <c r="G1181" s="158"/>
      <c r="H1181" s="151"/>
      <c r="I1181" s="134"/>
      <c r="J1181" s="151"/>
      <c r="K1181" s="151"/>
      <c r="L1181" s="166"/>
      <c r="M1181" s="169"/>
      <c r="N1181" s="151"/>
      <c r="O1181" s="169"/>
      <c r="P1181" s="166"/>
      <c r="Q1181" s="169"/>
      <c r="R1181" s="151"/>
      <c r="S1181" s="87"/>
      <c r="T1181" s="166"/>
      <c r="U1181" s="169"/>
      <c r="V1181" s="151"/>
      <c r="W1181" s="86"/>
      <c r="X1181" s="195"/>
    </row>
    <row r="1182" spans="2:24" s="84" customFormat="1" ht="15.75" customHeight="1">
      <c r="B1182" s="142"/>
      <c r="C1182" s="144"/>
      <c r="F1182" s="151"/>
      <c r="G1182" s="158"/>
      <c r="H1182" s="151"/>
      <c r="I1182" s="134"/>
      <c r="J1182" s="151"/>
      <c r="K1182" s="151"/>
      <c r="L1182" s="166"/>
      <c r="M1182" s="169"/>
      <c r="N1182" s="151"/>
      <c r="O1182" s="169"/>
      <c r="P1182" s="166"/>
      <c r="Q1182" s="169"/>
      <c r="R1182" s="151"/>
      <c r="S1182" s="87"/>
      <c r="T1182" s="166"/>
      <c r="U1182" s="169"/>
      <c r="V1182" s="151"/>
      <c r="W1182" s="86"/>
      <c r="X1182" s="195"/>
    </row>
    <row r="1183" spans="2:24" s="84" customFormat="1" ht="15.75" customHeight="1">
      <c r="B1183" s="142"/>
      <c r="C1183" s="144"/>
      <c r="F1183" s="151"/>
      <c r="G1183" s="158"/>
      <c r="H1183" s="151"/>
      <c r="I1183" s="134"/>
      <c r="J1183" s="151"/>
      <c r="K1183" s="151"/>
      <c r="L1183" s="166"/>
      <c r="M1183" s="169"/>
      <c r="N1183" s="151"/>
      <c r="O1183" s="169"/>
      <c r="P1183" s="166"/>
      <c r="Q1183" s="169"/>
      <c r="R1183" s="151"/>
      <c r="S1183" s="87"/>
      <c r="T1183" s="166"/>
      <c r="U1183" s="169"/>
      <c r="V1183" s="151"/>
      <c r="W1183" s="86"/>
      <c r="X1183" s="195"/>
    </row>
    <row r="1184" spans="2:24" s="84" customFormat="1" ht="15.75" customHeight="1">
      <c r="B1184" s="142"/>
      <c r="C1184" s="144"/>
      <c r="F1184" s="151"/>
      <c r="G1184" s="158"/>
      <c r="H1184" s="151"/>
      <c r="I1184" s="134"/>
      <c r="J1184" s="151"/>
      <c r="K1184" s="151"/>
      <c r="L1184" s="166"/>
      <c r="M1184" s="169"/>
      <c r="N1184" s="151"/>
      <c r="O1184" s="169"/>
      <c r="P1184" s="166"/>
      <c r="Q1184" s="169"/>
      <c r="R1184" s="151"/>
      <c r="S1184" s="87"/>
      <c r="T1184" s="166"/>
      <c r="U1184" s="169"/>
      <c r="V1184" s="151"/>
      <c r="W1184" s="86"/>
      <c r="X1184" s="195"/>
    </row>
    <row r="1185" spans="2:24" s="84" customFormat="1" ht="15.75" customHeight="1">
      <c r="B1185" s="142"/>
      <c r="C1185" s="144"/>
      <c r="F1185" s="151"/>
      <c r="G1185" s="158"/>
      <c r="H1185" s="151"/>
      <c r="I1185" s="134"/>
      <c r="J1185" s="151"/>
      <c r="K1185" s="151"/>
      <c r="L1185" s="166"/>
      <c r="M1185" s="169"/>
      <c r="N1185" s="151"/>
      <c r="O1185" s="169"/>
      <c r="P1185" s="166"/>
      <c r="Q1185" s="169"/>
      <c r="R1185" s="151"/>
      <c r="S1185" s="87"/>
      <c r="T1185" s="166"/>
      <c r="U1185" s="169"/>
      <c r="V1185" s="151"/>
      <c r="W1185" s="86"/>
      <c r="X1185" s="195"/>
    </row>
    <row r="1186" spans="2:24" s="84" customFormat="1" ht="15.75" customHeight="1">
      <c r="B1186" s="142"/>
      <c r="C1186" s="144"/>
      <c r="F1186" s="151"/>
      <c r="G1186" s="158"/>
      <c r="H1186" s="151"/>
      <c r="I1186" s="134"/>
      <c r="J1186" s="151"/>
      <c r="K1186" s="151"/>
      <c r="L1186" s="166"/>
      <c r="M1186" s="169"/>
      <c r="N1186" s="151"/>
      <c r="O1186" s="169"/>
      <c r="P1186" s="166"/>
      <c r="Q1186" s="169"/>
      <c r="R1186" s="151"/>
      <c r="S1186" s="87"/>
      <c r="T1186" s="166"/>
      <c r="U1186" s="169"/>
      <c r="V1186" s="151"/>
      <c r="W1186" s="86"/>
      <c r="X1186" s="195"/>
    </row>
    <row r="1187" spans="2:24" s="84" customFormat="1" ht="15.75" customHeight="1">
      <c r="B1187" s="142"/>
      <c r="C1187" s="144"/>
      <c r="F1187" s="151"/>
      <c r="G1187" s="158"/>
      <c r="H1187" s="151"/>
      <c r="I1187" s="134"/>
      <c r="J1187" s="151"/>
      <c r="K1187" s="151"/>
      <c r="L1187" s="166"/>
      <c r="M1187" s="169"/>
      <c r="N1187" s="151"/>
      <c r="O1187" s="169"/>
      <c r="P1187" s="166"/>
      <c r="Q1187" s="169"/>
      <c r="R1187" s="151"/>
      <c r="S1187" s="87"/>
      <c r="T1187" s="166"/>
      <c r="U1187" s="169"/>
      <c r="V1187" s="151"/>
      <c r="W1187" s="86"/>
      <c r="X1187" s="195"/>
    </row>
    <row r="1188" spans="2:24" s="84" customFormat="1" ht="15.75" customHeight="1">
      <c r="B1188" s="142"/>
      <c r="C1188" s="144"/>
      <c r="F1188" s="151"/>
      <c r="G1188" s="158"/>
      <c r="H1188" s="151"/>
      <c r="I1188" s="134"/>
      <c r="J1188" s="151"/>
      <c r="K1188" s="151"/>
      <c r="L1188" s="166"/>
      <c r="M1188" s="169"/>
      <c r="N1188" s="151"/>
      <c r="O1188" s="169"/>
      <c r="P1188" s="166"/>
      <c r="Q1188" s="169"/>
      <c r="R1188" s="151"/>
      <c r="S1188" s="87"/>
      <c r="T1188" s="166"/>
      <c r="U1188" s="169"/>
      <c r="V1188" s="151"/>
      <c r="W1188" s="86"/>
      <c r="X1188" s="195"/>
    </row>
    <row r="1189" spans="2:24" s="84" customFormat="1" ht="15.75" customHeight="1">
      <c r="B1189" s="142"/>
      <c r="C1189" s="144"/>
      <c r="F1189" s="151"/>
      <c r="G1189" s="158"/>
      <c r="H1189" s="151"/>
      <c r="I1189" s="134"/>
      <c r="J1189" s="151"/>
      <c r="K1189" s="151"/>
      <c r="L1189" s="166"/>
      <c r="M1189" s="169"/>
      <c r="N1189" s="151"/>
      <c r="O1189" s="169"/>
      <c r="P1189" s="166"/>
      <c r="Q1189" s="169"/>
      <c r="R1189" s="151"/>
      <c r="S1189" s="87"/>
      <c r="T1189" s="166"/>
      <c r="U1189" s="169"/>
      <c r="V1189" s="151"/>
      <c r="W1189" s="86"/>
      <c r="X1189" s="195"/>
    </row>
    <row r="1190" spans="2:24" s="84" customFormat="1" ht="15.75" customHeight="1">
      <c r="B1190" s="142"/>
      <c r="C1190" s="144"/>
      <c r="F1190" s="151"/>
      <c r="G1190" s="158"/>
      <c r="H1190" s="151"/>
      <c r="I1190" s="134"/>
      <c r="J1190" s="151"/>
      <c r="K1190" s="151"/>
      <c r="L1190" s="166"/>
      <c r="M1190" s="169"/>
      <c r="N1190" s="151"/>
      <c r="O1190" s="169"/>
      <c r="P1190" s="166"/>
      <c r="Q1190" s="169"/>
      <c r="R1190" s="151"/>
      <c r="S1190" s="87"/>
      <c r="T1190" s="166"/>
      <c r="U1190" s="169"/>
      <c r="V1190" s="151"/>
      <c r="W1190" s="86"/>
      <c r="X1190" s="195"/>
    </row>
    <row r="1191" spans="2:24" s="84" customFormat="1" ht="15.75" customHeight="1">
      <c r="B1191" s="142"/>
      <c r="C1191" s="144"/>
      <c r="F1191" s="151"/>
      <c r="G1191" s="158"/>
      <c r="H1191" s="151"/>
      <c r="I1191" s="134"/>
      <c r="J1191" s="151"/>
      <c r="K1191" s="151"/>
      <c r="L1191" s="166"/>
      <c r="M1191" s="169"/>
      <c r="N1191" s="151"/>
      <c r="O1191" s="169"/>
      <c r="P1191" s="166"/>
      <c r="Q1191" s="169"/>
      <c r="R1191" s="151"/>
      <c r="S1191" s="87"/>
      <c r="T1191" s="166"/>
      <c r="U1191" s="169"/>
      <c r="V1191" s="151"/>
      <c r="W1191" s="86"/>
      <c r="X1191" s="195"/>
    </row>
    <row r="1192" spans="2:24" s="84" customFormat="1" ht="15.75" customHeight="1">
      <c r="B1192" s="142"/>
      <c r="C1192" s="144"/>
      <c r="F1192" s="151"/>
      <c r="G1192" s="158"/>
      <c r="H1192" s="151"/>
      <c r="I1192" s="134"/>
      <c r="J1192" s="151"/>
      <c r="K1192" s="151"/>
      <c r="L1192" s="166"/>
      <c r="M1192" s="169"/>
      <c r="N1192" s="151"/>
      <c r="O1192" s="169"/>
      <c r="P1192" s="166"/>
      <c r="Q1192" s="169"/>
      <c r="R1192" s="151"/>
      <c r="S1192" s="87"/>
      <c r="T1192" s="166"/>
      <c r="U1192" s="169"/>
      <c r="V1192" s="151"/>
      <c r="W1192" s="86"/>
      <c r="X1192" s="195"/>
    </row>
    <row r="1193" spans="2:24" s="84" customFormat="1" ht="15.75" customHeight="1">
      <c r="B1193" s="142"/>
      <c r="C1193" s="144"/>
      <c r="F1193" s="151"/>
      <c r="G1193" s="158"/>
      <c r="H1193" s="151"/>
      <c r="I1193" s="134"/>
      <c r="J1193" s="151"/>
      <c r="K1193" s="151"/>
      <c r="L1193" s="166"/>
      <c r="M1193" s="169"/>
      <c r="N1193" s="151"/>
      <c r="O1193" s="169"/>
      <c r="P1193" s="166"/>
      <c r="Q1193" s="169"/>
      <c r="R1193" s="151"/>
      <c r="S1193" s="87"/>
      <c r="T1193" s="166"/>
      <c r="U1193" s="169"/>
      <c r="V1193" s="151"/>
      <c r="W1193" s="86"/>
      <c r="X1193" s="195"/>
    </row>
    <row r="1194" spans="2:24" s="84" customFormat="1" ht="15.75" customHeight="1">
      <c r="B1194" s="142"/>
      <c r="C1194" s="144"/>
      <c r="F1194" s="151"/>
      <c r="G1194" s="158"/>
      <c r="H1194" s="151"/>
      <c r="I1194" s="134"/>
      <c r="J1194" s="151"/>
      <c r="K1194" s="151"/>
      <c r="L1194" s="166"/>
      <c r="M1194" s="169"/>
      <c r="N1194" s="151"/>
      <c r="O1194" s="169"/>
      <c r="P1194" s="166"/>
      <c r="Q1194" s="169"/>
      <c r="R1194" s="151"/>
      <c r="S1194" s="87"/>
      <c r="T1194" s="166"/>
      <c r="U1194" s="169"/>
      <c r="V1194" s="151"/>
      <c r="W1194" s="86"/>
      <c r="X1194" s="195"/>
    </row>
    <row r="1195" spans="2:24" s="84" customFormat="1" ht="15.75" customHeight="1">
      <c r="B1195" s="142"/>
      <c r="C1195" s="144"/>
      <c r="F1195" s="151"/>
      <c r="G1195" s="158"/>
      <c r="H1195" s="151"/>
      <c r="I1195" s="134"/>
      <c r="J1195" s="151"/>
      <c r="K1195" s="151"/>
      <c r="L1195" s="166"/>
      <c r="M1195" s="169"/>
      <c r="N1195" s="151"/>
      <c r="O1195" s="169"/>
      <c r="P1195" s="166"/>
      <c r="Q1195" s="169"/>
      <c r="R1195" s="151"/>
      <c r="S1195" s="87"/>
      <c r="T1195" s="166"/>
      <c r="U1195" s="169"/>
      <c r="V1195" s="151"/>
      <c r="W1195" s="86"/>
      <c r="X1195" s="195"/>
    </row>
    <row r="1196" spans="2:24" s="84" customFormat="1" ht="15.75" customHeight="1">
      <c r="B1196" s="142"/>
      <c r="C1196" s="144"/>
      <c r="F1196" s="151"/>
      <c r="G1196" s="158"/>
      <c r="H1196" s="151"/>
      <c r="I1196" s="134"/>
      <c r="J1196" s="151"/>
      <c r="K1196" s="151"/>
      <c r="L1196" s="166"/>
      <c r="M1196" s="169"/>
      <c r="N1196" s="151"/>
      <c r="O1196" s="169"/>
      <c r="P1196" s="166"/>
      <c r="Q1196" s="169"/>
      <c r="R1196" s="151"/>
      <c r="S1196" s="87"/>
      <c r="T1196" s="166"/>
      <c r="U1196" s="169"/>
      <c r="V1196" s="151"/>
      <c r="W1196" s="86"/>
      <c r="X1196" s="195"/>
    </row>
    <row r="1197" spans="2:24" s="84" customFormat="1" ht="15.75" customHeight="1">
      <c r="B1197" s="142"/>
      <c r="C1197" s="144"/>
      <c r="F1197" s="151"/>
      <c r="G1197" s="158"/>
      <c r="H1197" s="151"/>
      <c r="I1197" s="134"/>
      <c r="J1197" s="151"/>
      <c r="K1197" s="151"/>
      <c r="L1197" s="166"/>
      <c r="M1197" s="169"/>
      <c r="N1197" s="151"/>
      <c r="O1197" s="169"/>
      <c r="P1197" s="166"/>
      <c r="Q1197" s="169"/>
      <c r="R1197" s="151"/>
      <c r="S1197" s="87"/>
      <c r="T1197" s="166"/>
      <c r="U1197" s="169"/>
      <c r="V1197" s="151"/>
      <c r="W1197" s="86"/>
      <c r="X1197" s="195"/>
    </row>
    <row r="1198" spans="2:24" s="84" customFormat="1" ht="15.75" customHeight="1">
      <c r="B1198" s="142"/>
      <c r="C1198" s="144"/>
      <c r="F1198" s="151"/>
      <c r="G1198" s="158"/>
      <c r="H1198" s="151"/>
      <c r="I1198" s="134"/>
      <c r="J1198" s="151"/>
      <c r="K1198" s="151"/>
      <c r="L1198" s="166"/>
      <c r="M1198" s="169"/>
      <c r="N1198" s="151"/>
      <c r="O1198" s="169"/>
      <c r="P1198" s="166"/>
      <c r="Q1198" s="169"/>
      <c r="R1198" s="151"/>
      <c r="S1198" s="87"/>
      <c r="T1198" s="166"/>
      <c r="U1198" s="169"/>
      <c r="V1198" s="151"/>
      <c r="W1198" s="86"/>
      <c r="X1198" s="195"/>
    </row>
    <row r="1199" spans="2:24" s="84" customFormat="1" ht="15.75" customHeight="1">
      <c r="B1199" s="142"/>
      <c r="C1199" s="144"/>
      <c r="F1199" s="151"/>
      <c r="G1199" s="158"/>
      <c r="H1199" s="151"/>
      <c r="I1199" s="134"/>
      <c r="J1199" s="151"/>
      <c r="K1199" s="151"/>
      <c r="L1199" s="166"/>
      <c r="M1199" s="169"/>
      <c r="N1199" s="151"/>
      <c r="O1199" s="169"/>
      <c r="P1199" s="166"/>
      <c r="Q1199" s="169"/>
      <c r="R1199" s="151"/>
      <c r="S1199" s="87"/>
      <c r="T1199" s="166"/>
      <c r="U1199" s="169"/>
      <c r="V1199" s="151"/>
      <c r="W1199" s="86"/>
      <c r="X1199" s="195"/>
    </row>
    <row r="1200" spans="2:24" s="84" customFormat="1" ht="15.75" customHeight="1">
      <c r="B1200" s="142"/>
      <c r="C1200" s="144"/>
      <c r="F1200" s="151"/>
      <c r="G1200" s="158"/>
      <c r="H1200" s="151"/>
      <c r="I1200" s="134"/>
      <c r="J1200" s="151"/>
      <c r="K1200" s="151"/>
      <c r="L1200" s="166"/>
      <c r="M1200" s="169"/>
      <c r="N1200" s="151"/>
      <c r="O1200" s="169"/>
      <c r="P1200" s="166"/>
      <c r="Q1200" s="169"/>
      <c r="R1200" s="151"/>
      <c r="S1200" s="87"/>
      <c r="T1200" s="166"/>
      <c r="U1200" s="169"/>
      <c r="V1200" s="151"/>
      <c r="W1200" s="86"/>
      <c r="X1200" s="195"/>
    </row>
    <row r="1201" spans="2:24" s="84" customFormat="1" ht="15.75" customHeight="1">
      <c r="B1201" s="142"/>
      <c r="C1201" s="144"/>
      <c r="F1201" s="151"/>
      <c r="G1201" s="158"/>
      <c r="H1201" s="151"/>
      <c r="I1201" s="134"/>
      <c r="J1201" s="151"/>
      <c r="K1201" s="151"/>
      <c r="L1201" s="166"/>
      <c r="M1201" s="169"/>
      <c r="N1201" s="151"/>
      <c r="O1201" s="169"/>
      <c r="P1201" s="166"/>
      <c r="Q1201" s="169"/>
      <c r="R1201" s="151"/>
      <c r="S1201" s="87"/>
      <c r="T1201" s="166"/>
      <c r="U1201" s="169"/>
      <c r="V1201" s="151"/>
      <c r="W1201" s="86"/>
      <c r="X1201" s="195"/>
    </row>
    <row r="1202" spans="2:24" s="84" customFormat="1" ht="15.75" customHeight="1">
      <c r="B1202" s="142"/>
      <c r="C1202" s="144"/>
      <c r="F1202" s="151"/>
      <c r="G1202" s="158"/>
      <c r="H1202" s="151"/>
      <c r="I1202" s="134"/>
      <c r="J1202" s="151"/>
      <c r="K1202" s="151"/>
      <c r="L1202" s="166"/>
      <c r="M1202" s="169"/>
      <c r="N1202" s="151"/>
      <c r="O1202" s="169"/>
      <c r="P1202" s="166"/>
      <c r="Q1202" s="169"/>
      <c r="R1202" s="151"/>
      <c r="S1202" s="87"/>
      <c r="T1202" s="166"/>
      <c r="U1202" s="169"/>
      <c r="V1202" s="151"/>
      <c r="W1202" s="86"/>
      <c r="X1202" s="195"/>
    </row>
    <row r="1203" spans="2:24" s="84" customFormat="1" ht="15.75" customHeight="1">
      <c r="B1203" s="142"/>
      <c r="C1203" s="144"/>
      <c r="F1203" s="151"/>
      <c r="G1203" s="158"/>
      <c r="H1203" s="151"/>
      <c r="I1203" s="134"/>
      <c r="J1203" s="151"/>
      <c r="K1203" s="151"/>
      <c r="L1203" s="166"/>
      <c r="M1203" s="169"/>
      <c r="N1203" s="151"/>
      <c r="O1203" s="169"/>
      <c r="P1203" s="166"/>
      <c r="Q1203" s="169"/>
      <c r="R1203" s="151"/>
      <c r="S1203" s="87"/>
      <c r="T1203" s="166"/>
      <c r="U1203" s="169"/>
      <c r="V1203" s="151"/>
      <c r="W1203" s="86"/>
      <c r="X1203" s="195"/>
    </row>
    <row r="1204" spans="2:24" s="84" customFormat="1" ht="15.75" customHeight="1">
      <c r="B1204" s="142"/>
      <c r="C1204" s="144"/>
      <c r="F1204" s="151"/>
      <c r="G1204" s="158"/>
      <c r="H1204" s="151"/>
      <c r="I1204" s="134"/>
      <c r="J1204" s="151"/>
      <c r="K1204" s="151"/>
      <c r="L1204" s="166"/>
      <c r="M1204" s="169"/>
      <c r="N1204" s="151"/>
      <c r="O1204" s="169"/>
      <c r="P1204" s="166"/>
      <c r="Q1204" s="169"/>
      <c r="R1204" s="151"/>
      <c r="S1204" s="87"/>
      <c r="T1204" s="166"/>
      <c r="U1204" s="169"/>
      <c r="V1204" s="151"/>
      <c r="W1204" s="86"/>
      <c r="X1204" s="195"/>
    </row>
    <row r="1205" spans="2:24" s="84" customFormat="1" ht="15.75" customHeight="1">
      <c r="B1205" s="142"/>
      <c r="C1205" s="144"/>
      <c r="F1205" s="151"/>
      <c r="G1205" s="158"/>
      <c r="H1205" s="151"/>
      <c r="I1205" s="134"/>
      <c r="J1205" s="151"/>
      <c r="K1205" s="151"/>
      <c r="L1205" s="166"/>
      <c r="M1205" s="169"/>
      <c r="N1205" s="151"/>
      <c r="O1205" s="169"/>
      <c r="P1205" s="166"/>
      <c r="Q1205" s="169"/>
      <c r="R1205" s="151"/>
      <c r="S1205" s="87"/>
      <c r="T1205" s="166"/>
      <c r="U1205" s="169"/>
      <c r="V1205" s="151"/>
      <c r="W1205" s="86"/>
      <c r="X1205" s="195"/>
    </row>
    <row r="1206" spans="2:24" s="84" customFormat="1" ht="15.75" customHeight="1">
      <c r="B1206" s="142"/>
      <c r="C1206" s="144"/>
      <c r="F1206" s="151"/>
      <c r="G1206" s="158"/>
      <c r="H1206" s="151"/>
      <c r="I1206" s="134"/>
      <c r="J1206" s="151"/>
      <c r="K1206" s="151"/>
      <c r="L1206" s="166"/>
      <c r="M1206" s="169"/>
      <c r="N1206" s="151"/>
      <c r="O1206" s="169"/>
      <c r="P1206" s="166"/>
      <c r="Q1206" s="169"/>
      <c r="R1206" s="151"/>
      <c r="S1206" s="87"/>
      <c r="T1206" s="166"/>
      <c r="U1206" s="169"/>
      <c r="V1206" s="151"/>
      <c r="W1206" s="86"/>
      <c r="X1206" s="195"/>
    </row>
    <row r="1207" spans="2:24" s="84" customFormat="1" ht="15.75" customHeight="1">
      <c r="B1207" s="142"/>
      <c r="C1207" s="144"/>
      <c r="F1207" s="151"/>
      <c r="G1207" s="158"/>
      <c r="H1207" s="151"/>
      <c r="I1207" s="134"/>
      <c r="J1207" s="151"/>
      <c r="K1207" s="151"/>
      <c r="L1207" s="166"/>
      <c r="M1207" s="169"/>
      <c r="N1207" s="151"/>
      <c r="O1207" s="169"/>
      <c r="P1207" s="166"/>
      <c r="Q1207" s="169"/>
      <c r="R1207" s="151"/>
      <c r="S1207" s="87"/>
      <c r="T1207" s="166"/>
      <c r="U1207" s="169"/>
      <c r="V1207" s="151"/>
      <c r="W1207" s="86"/>
      <c r="X1207" s="195"/>
    </row>
    <row r="1208" spans="2:24" s="84" customFormat="1" ht="15.75" customHeight="1">
      <c r="B1208" s="142"/>
      <c r="C1208" s="144"/>
      <c r="F1208" s="151"/>
      <c r="G1208" s="158"/>
      <c r="H1208" s="151"/>
      <c r="I1208" s="134"/>
      <c r="J1208" s="151"/>
      <c r="K1208" s="151"/>
      <c r="L1208" s="166"/>
      <c r="M1208" s="169"/>
      <c r="N1208" s="151"/>
      <c r="O1208" s="169"/>
      <c r="P1208" s="166"/>
      <c r="Q1208" s="169"/>
      <c r="R1208" s="151"/>
      <c r="S1208" s="87"/>
      <c r="T1208" s="166"/>
      <c r="U1208" s="169"/>
      <c r="V1208" s="151"/>
      <c r="W1208" s="86"/>
      <c r="X1208" s="195"/>
    </row>
    <row r="1209" spans="2:24" s="84" customFormat="1" ht="15.75" customHeight="1">
      <c r="B1209" s="142"/>
      <c r="C1209" s="144"/>
      <c r="F1209" s="151"/>
      <c r="G1209" s="158"/>
      <c r="H1209" s="151"/>
      <c r="I1209" s="134"/>
      <c r="J1209" s="151"/>
      <c r="K1209" s="151"/>
      <c r="L1209" s="166"/>
      <c r="M1209" s="169"/>
      <c r="N1209" s="151"/>
      <c r="O1209" s="169"/>
      <c r="P1209" s="166"/>
      <c r="Q1209" s="169"/>
      <c r="R1209" s="151"/>
      <c r="S1209" s="87"/>
      <c r="T1209" s="166"/>
      <c r="U1209" s="169"/>
      <c r="V1209" s="151"/>
      <c r="W1209" s="86"/>
      <c r="X1209" s="195"/>
    </row>
    <row r="1210" spans="2:24" s="84" customFormat="1" ht="15.75" customHeight="1">
      <c r="B1210" s="142"/>
      <c r="C1210" s="144"/>
      <c r="F1210" s="151"/>
      <c r="G1210" s="158"/>
      <c r="H1210" s="151"/>
      <c r="I1210" s="134"/>
      <c r="J1210" s="151"/>
      <c r="K1210" s="151"/>
      <c r="L1210" s="166"/>
      <c r="M1210" s="169"/>
      <c r="N1210" s="151"/>
      <c r="O1210" s="169"/>
      <c r="P1210" s="166"/>
      <c r="Q1210" s="169"/>
      <c r="R1210" s="151"/>
      <c r="S1210" s="87"/>
      <c r="T1210" s="166"/>
      <c r="U1210" s="169"/>
      <c r="V1210" s="151"/>
      <c r="W1210" s="86"/>
      <c r="X1210" s="195"/>
    </row>
    <row r="1211" spans="2:24" s="84" customFormat="1" ht="15.75" customHeight="1">
      <c r="B1211" s="142"/>
      <c r="C1211" s="144"/>
      <c r="F1211" s="151"/>
      <c r="G1211" s="158"/>
      <c r="H1211" s="151"/>
      <c r="I1211" s="134"/>
      <c r="J1211" s="151"/>
      <c r="K1211" s="151"/>
      <c r="L1211" s="166"/>
      <c r="M1211" s="169"/>
      <c r="N1211" s="151"/>
      <c r="O1211" s="169"/>
      <c r="P1211" s="166"/>
      <c r="Q1211" s="169"/>
      <c r="R1211" s="151"/>
      <c r="S1211" s="87"/>
      <c r="T1211" s="166"/>
      <c r="U1211" s="169"/>
      <c r="V1211" s="151"/>
      <c r="W1211" s="86"/>
      <c r="X1211" s="195"/>
    </row>
    <row r="1212" spans="2:24" s="84" customFormat="1" ht="15.75" customHeight="1">
      <c r="B1212" s="142"/>
      <c r="C1212" s="144"/>
      <c r="F1212" s="151"/>
      <c r="G1212" s="158"/>
      <c r="H1212" s="151"/>
      <c r="I1212" s="134"/>
      <c r="J1212" s="151"/>
      <c r="K1212" s="151"/>
      <c r="L1212" s="166"/>
      <c r="M1212" s="169"/>
      <c r="N1212" s="151"/>
      <c r="O1212" s="169"/>
      <c r="P1212" s="166"/>
      <c r="Q1212" s="169"/>
      <c r="R1212" s="151"/>
      <c r="S1212" s="87"/>
      <c r="T1212" s="166"/>
      <c r="U1212" s="169"/>
      <c r="V1212" s="151"/>
      <c r="W1212" s="86"/>
      <c r="X1212" s="195"/>
    </row>
    <row r="1213" spans="2:24" s="84" customFormat="1" ht="15.75" customHeight="1">
      <c r="B1213" s="142"/>
      <c r="C1213" s="144"/>
      <c r="F1213" s="151"/>
      <c r="G1213" s="158"/>
      <c r="H1213" s="151"/>
      <c r="I1213" s="134"/>
      <c r="J1213" s="151"/>
      <c r="K1213" s="151"/>
      <c r="L1213" s="166"/>
      <c r="M1213" s="169"/>
      <c r="N1213" s="151"/>
      <c r="O1213" s="169"/>
      <c r="P1213" s="166"/>
      <c r="Q1213" s="169"/>
      <c r="R1213" s="151"/>
      <c r="S1213" s="87"/>
      <c r="T1213" s="166"/>
      <c r="U1213" s="169"/>
      <c r="V1213" s="151"/>
      <c r="W1213" s="86"/>
      <c r="X1213" s="195"/>
    </row>
    <row r="1214" spans="2:24" s="84" customFormat="1" ht="15.75" customHeight="1">
      <c r="B1214" s="142"/>
      <c r="C1214" s="144"/>
      <c r="F1214" s="151"/>
      <c r="G1214" s="158"/>
      <c r="H1214" s="151"/>
      <c r="I1214" s="134"/>
      <c r="J1214" s="151"/>
      <c r="K1214" s="151"/>
      <c r="L1214" s="166"/>
      <c r="M1214" s="169"/>
      <c r="N1214" s="151"/>
      <c r="O1214" s="169"/>
      <c r="P1214" s="166"/>
      <c r="Q1214" s="169"/>
      <c r="R1214" s="151"/>
      <c r="S1214" s="87"/>
      <c r="T1214" s="166"/>
      <c r="U1214" s="169"/>
      <c r="V1214" s="151"/>
      <c r="W1214" s="86"/>
      <c r="X1214" s="195"/>
    </row>
    <row r="1215" spans="2:24" s="84" customFormat="1" ht="15.75" customHeight="1">
      <c r="B1215" s="142"/>
      <c r="C1215" s="144"/>
      <c r="F1215" s="151"/>
      <c r="G1215" s="158"/>
      <c r="H1215" s="151"/>
      <c r="I1215" s="134"/>
      <c r="J1215" s="151"/>
      <c r="K1215" s="151"/>
      <c r="L1215" s="166"/>
      <c r="M1215" s="169"/>
      <c r="N1215" s="151"/>
      <c r="O1215" s="169"/>
      <c r="P1215" s="166"/>
      <c r="Q1215" s="169"/>
      <c r="R1215" s="151"/>
      <c r="S1215" s="87"/>
      <c r="T1215" s="166"/>
      <c r="U1215" s="169"/>
      <c r="V1215" s="151"/>
      <c r="W1215" s="86"/>
      <c r="X1215" s="195"/>
    </row>
    <row r="1216" spans="2:24" s="84" customFormat="1" ht="15.75" customHeight="1">
      <c r="B1216" s="142"/>
      <c r="C1216" s="144"/>
      <c r="F1216" s="151"/>
      <c r="G1216" s="158"/>
      <c r="H1216" s="151"/>
      <c r="I1216" s="134"/>
      <c r="J1216" s="151"/>
      <c r="K1216" s="151"/>
      <c r="L1216" s="166"/>
      <c r="M1216" s="169"/>
      <c r="N1216" s="151"/>
      <c r="O1216" s="169"/>
      <c r="P1216" s="166"/>
      <c r="Q1216" s="169"/>
      <c r="R1216" s="151"/>
      <c r="S1216" s="87"/>
      <c r="T1216" s="166"/>
      <c r="U1216" s="169"/>
      <c r="V1216" s="151"/>
      <c r="W1216" s="86"/>
      <c r="X1216" s="195"/>
    </row>
    <row r="1217" spans="2:24" s="84" customFormat="1" ht="15.75" customHeight="1">
      <c r="B1217" s="142"/>
      <c r="C1217" s="144"/>
      <c r="F1217" s="151"/>
      <c r="G1217" s="158"/>
      <c r="H1217" s="151"/>
      <c r="I1217" s="134"/>
      <c r="J1217" s="151"/>
      <c r="K1217" s="151"/>
      <c r="L1217" s="166"/>
      <c r="M1217" s="169"/>
      <c r="N1217" s="151"/>
      <c r="O1217" s="169"/>
      <c r="P1217" s="166"/>
      <c r="Q1217" s="169"/>
      <c r="R1217" s="151"/>
      <c r="S1217" s="87"/>
      <c r="T1217" s="166"/>
      <c r="U1217" s="169"/>
      <c r="V1217" s="151"/>
      <c r="W1217" s="86"/>
      <c r="X1217" s="195"/>
    </row>
    <row r="1218" spans="2:24" s="84" customFormat="1" ht="15.75" customHeight="1">
      <c r="B1218" s="142"/>
      <c r="C1218" s="144"/>
      <c r="F1218" s="151"/>
      <c r="G1218" s="158"/>
      <c r="H1218" s="151"/>
      <c r="I1218" s="134"/>
      <c r="J1218" s="151"/>
      <c r="K1218" s="151"/>
      <c r="L1218" s="166"/>
      <c r="M1218" s="169"/>
      <c r="N1218" s="151"/>
      <c r="O1218" s="169"/>
      <c r="P1218" s="166"/>
      <c r="Q1218" s="169"/>
      <c r="R1218" s="151"/>
      <c r="S1218" s="87"/>
      <c r="T1218" s="166"/>
      <c r="U1218" s="169"/>
      <c r="V1218" s="151"/>
      <c r="W1218" s="86"/>
      <c r="X1218" s="195"/>
    </row>
    <row r="1219" spans="2:24" s="84" customFormat="1" ht="15.75" customHeight="1">
      <c r="B1219" s="142"/>
      <c r="C1219" s="144"/>
      <c r="F1219" s="151"/>
      <c r="G1219" s="158"/>
      <c r="H1219" s="151"/>
      <c r="I1219" s="134"/>
      <c r="J1219" s="151"/>
      <c r="K1219" s="151"/>
      <c r="L1219" s="166"/>
      <c r="M1219" s="169"/>
      <c r="N1219" s="151"/>
      <c r="O1219" s="169"/>
      <c r="P1219" s="166"/>
      <c r="Q1219" s="169"/>
      <c r="R1219" s="151"/>
      <c r="S1219" s="87"/>
      <c r="T1219" s="166"/>
      <c r="U1219" s="169"/>
      <c r="V1219" s="151"/>
      <c r="W1219" s="86"/>
      <c r="X1219" s="195"/>
    </row>
    <row r="1220" spans="2:24" s="84" customFormat="1" ht="15.75" customHeight="1">
      <c r="B1220" s="142"/>
      <c r="C1220" s="144"/>
      <c r="F1220" s="151"/>
      <c r="G1220" s="158"/>
      <c r="H1220" s="151"/>
      <c r="I1220" s="134"/>
      <c r="J1220" s="151"/>
      <c r="K1220" s="151"/>
      <c r="L1220" s="166"/>
      <c r="M1220" s="169"/>
      <c r="N1220" s="151"/>
      <c r="O1220" s="169"/>
      <c r="P1220" s="166"/>
      <c r="Q1220" s="169"/>
      <c r="R1220" s="151"/>
      <c r="S1220" s="87"/>
      <c r="T1220" s="166"/>
      <c r="U1220" s="169"/>
      <c r="V1220" s="151"/>
      <c r="W1220" s="86"/>
      <c r="X1220" s="195"/>
    </row>
    <row r="1221" spans="2:24" s="84" customFormat="1" ht="15.75" customHeight="1">
      <c r="B1221" s="142"/>
      <c r="C1221" s="144"/>
      <c r="F1221" s="151"/>
      <c r="G1221" s="158"/>
      <c r="H1221" s="151"/>
      <c r="I1221" s="134"/>
      <c r="J1221" s="151"/>
      <c r="K1221" s="151"/>
      <c r="L1221" s="166"/>
      <c r="M1221" s="169"/>
      <c r="N1221" s="151"/>
      <c r="O1221" s="169"/>
      <c r="P1221" s="166"/>
      <c r="Q1221" s="169"/>
      <c r="R1221" s="151"/>
      <c r="S1221" s="87"/>
      <c r="T1221" s="166"/>
      <c r="U1221" s="169"/>
      <c r="V1221" s="151"/>
      <c r="W1221" s="86"/>
      <c r="X1221" s="195"/>
    </row>
    <row r="1222" spans="2:24" s="84" customFormat="1" ht="15.75" customHeight="1">
      <c r="B1222" s="142"/>
      <c r="C1222" s="144"/>
      <c r="F1222" s="151"/>
      <c r="G1222" s="158"/>
      <c r="H1222" s="151"/>
      <c r="I1222" s="134"/>
      <c r="J1222" s="151"/>
      <c r="K1222" s="151"/>
      <c r="L1222" s="166"/>
      <c r="M1222" s="169"/>
      <c r="N1222" s="151"/>
      <c r="O1222" s="169"/>
      <c r="P1222" s="166"/>
      <c r="Q1222" s="169"/>
      <c r="R1222" s="151"/>
      <c r="S1222" s="87"/>
      <c r="T1222" s="166"/>
      <c r="U1222" s="169"/>
      <c r="V1222" s="151"/>
      <c r="W1222" s="86"/>
      <c r="X1222" s="195"/>
    </row>
    <row r="1223" spans="2:24" s="84" customFormat="1" ht="15.75" customHeight="1">
      <c r="B1223" s="142"/>
      <c r="C1223" s="144"/>
      <c r="F1223" s="151"/>
      <c r="G1223" s="158"/>
      <c r="H1223" s="151"/>
      <c r="I1223" s="134"/>
      <c r="J1223" s="151"/>
      <c r="K1223" s="151"/>
      <c r="L1223" s="166"/>
      <c r="M1223" s="169"/>
      <c r="N1223" s="151"/>
      <c r="O1223" s="169"/>
      <c r="P1223" s="166"/>
      <c r="Q1223" s="169"/>
      <c r="R1223" s="151"/>
      <c r="S1223" s="87"/>
      <c r="T1223" s="166"/>
      <c r="U1223" s="169"/>
      <c r="V1223" s="151"/>
      <c r="W1223" s="86"/>
      <c r="X1223" s="195"/>
    </row>
    <row r="1224" spans="2:24" s="84" customFormat="1" ht="15.75" customHeight="1">
      <c r="B1224" s="142"/>
      <c r="C1224" s="144"/>
      <c r="F1224" s="151"/>
      <c r="G1224" s="158"/>
      <c r="H1224" s="151"/>
      <c r="I1224" s="134"/>
      <c r="J1224" s="151"/>
      <c r="K1224" s="151"/>
      <c r="L1224" s="166"/>
      <c r="M1224" s="169"/>
      <c r="N1224" s="151"/>
      <c r="O1224" s="169"/>
      <c r="P1224" s="166"/>
      <c r="Q1224" s="169"/>
      <c r="R1224" s="151"/>
      <c r="S1224" s="87"/>
      <c r="T1224" s="166"/>
      <c r="U1224" s="169"/>
      <c r="V1224" s="151"/>
      <c r="W1224" s="86"/>
      <c r="X1224" s="195"/>
    </row>
    <row r="1225" spans="2:24" s="84" customFormat="1" ht="15.75" customHeight="1">
      <c r="B1225" s="142"/>
      <c r="C1225" s="144"/>
      <c r="F1225" s="151"/>
      <c r="G1225" s="158"/>
      <c r="H1225" s="151"/>
      <c r="I1225" s="134"/>
      <c r="J1225" s="151"/>
      <c r="K1225" s="151"/>
      <c r="L1225" s="166"/>
      <c r="M1225" s="169"/>
      <c r="N1225" s="151"/>
      <c r="O1225" s="169"/>
      <c r="P1225" s="166"/>
      <c r="Q1225" s="169"/>
      <c r="R1225" s="151"/>
      <c r="S1225" s="87"/>
      <c r="T1225" s="166"/>
      <c r="U1225" s="169"/>
      <c r="V1225" s="151"/>
      <c r="W1225" s="86"/>
      <c r="X1225" s="195"/>
    </row>
    <row r="1226" spans="2:24" s="84" customFormat="1" ht="15.75" customHeight="1">
      <c r="B1226" s="142"/>
      <c r="C1226" s="144"/>
      <c r="F1226" s="151"/>
      <c r="G1226" s="158"/>
      <c r="H1226" s="151"/>
      <c r="I1226" s="134"/>
      <c r="J1226" s="151"/>
      <c r="K1226" s="151"/>
      <c r="L1226" s="166"/>
      <c r="M1226" s="169"/>
      <c r="N1226" s="151"/>
      <c r="O1226" s="169"/>
      <c r="P1226" s="166"/>
      <c r="Q1226" s="169"/>
      <c r="R1226" s="151"/>
      <c r="S1226" s="87"/>
      <c r="T1226" s="166"/>
      <c r="U1226" s="169"/>
      <c r="V1226" s="151"/>
      <c r="W1226" s="86"/>
      <c r="X1226" s="195"/>
    </row>
    <row r="1227" spans="2:24" s="84" customFormat="1" ht="15.75" customHeight="1">
      <c r="B1227" s="142"/>
      <c r="C1227" s="144"/>
      <c r="F1227" s="151"/>
      <c r="G1227" s="158"/>
      <c r="H1227" s="151"/>
      <c r="I1227" s="134"/>
      <c r="J1227" s="151"/>
      <c r="K1227" s="151"/>
      <c r="L1227" s="166"/>
      <c r="M1227" s="169"/>
      <c r="N1227" s="151"/>
      <c r="O1227" s="169"/>
      <c r="P1227" s="166"/>
      <c r="Q1227" s="169"/>
      <c r="R1227" s="151"/>
      <c r="S1227" s="87"/>
      <c r="T1227" s="166"/>
      <c r="U1227" s="169"/>
      <c r="V1227" s="151"/>
      <c r="W1227" s="86"/>
      <c r="X1227" s="195"/>
    </row>
    <row r="1228" spans="2:24" s="84" customFormat="1" ht="15.75" customHeight="1">
      <c r="B1228" s="142"/>
      <c r="C1228" s="144"/>
      <c r="F1228" s="151"/>
      <c r="G1228" s="158"/>
      <c r="H1228" s="151"/>
      <c r="I1228" s="134"/>
      <c r="J1228" s="151"/>
      <c r="K1228" s="151"/>
      <c r="L1228" s="166"/>
      <c r="M1228" s="169"/>
      <c r="N1228" s="151"/>
      <c r="O1228" s="169"/>
      <c r="P1228" s="166"/>
      <c r="Q1228" s="169"/>
      <c r="R1228" s="151"/>
      <c r="S1228" s="87"/>
      <c r="T1228" s="166"/>
      <c r="U1228" s="169"/>
      <c r="V1228" s="151"/>
      <c r="W1228" s="86"/>
      <c r="X1228" s="195"/>
    </row>
    <row r="1229" spans="2:24" s="84" customFormat="1" ht="15.75" customHeight="1">
      <c r="B1229" s="142"/>
      <c r="C1229" s="144"/>
      <c r="F1229" s="151"/>
      <c r="G1229" s="158"/>
      <c r="H1229" s="151"/>
      <c r="I1229" s="134"/>
      <c r="J1229" s="151"/>
      <c r="K1229" s="151"/>
      <c r="L1229" s="166"/>
      <c r="M1229" s="169"/>
      <c r="N1229" s="151"/>
      <c r="O1229" s="169"/>
      <c r="P1229" s="166"/>
      <c r="Q1229" s="169"/>
      <c r="R1229" s="151"/>
      <c r="S1229" s="87"/>
      <c r="T1229" s="166"/>
      <c r="U1229" s="169"/>
      <c r="V1229" s="151"/>
      <c r="W1229" s="86"/>
      <c r="X1229" s="195"/>
    </row>
    <row r="1230" spans="2:24" s="84" customFormat="1" ht="15.75" customHeight="1">
      <c r="B1230" s="142"/>
      <c r="C1230" s="144"/>
      <c r="F1230" s="151"/>
      <c r="G1230" s="158"/>
      <c r="H1230" s="151"/>
      <c r="I1230" s="134"/>
      <c r="J1230" s="151"/>
      <c r="K1230" s="151"/>
      <c r="L1230" s="166"/>
      <c r="M1230" s="169"/>
      <c r="N1230" s="151"/>
      <c r="O1230" s="169"/>
      <c r="P1230" s="166"/>
      <c r="Q1230" s="169"/>
      <c r="R1230" s="151"/>
      <c r="S1230" s="87"/>
      <c r="T1230" s="166"/>
      <c r="U1230" s="169"/>
      <c r="V1230" s="151"/>
      <c r="W1230" s="86"/>
      <c r="X1230" s="195"/>
    </row>
    <row r="1231" spans="2:24" s="84" customFormat="1" ht="15.75" customHeight="1">
      <c r="B1231" s="142"/>
      <c r="C1231" s="144"/>
      <c r="F1231" s="151"/>
      <c r="G1231" s="158"/>
      <c r="H1231" s="151"/>
      <c r="I1231" s="134"/>
      <c r="J1231" s="151"/>
      <c r="K1231" s="151"/>
      <c r="L1231" s="166"/>
      <c r="M1231" s="169"/>
      <c r="N1231" s="151"/>
      <c r="O1231" s="169"/>
      <c r="P1231" s="166"/>
      <c r="Q1231" s="169"/>
      <c r="R1231" s="151"/>
      <c r="S1231" s="87"/>
      <c r="T1231" s="166"/>
      <c r="U1231" s="169"/>
      <c r="V1231" s="151"/>
      <c r="W1231" s="86"/>
      <c r="X1231" s="195"/>
    </row>
    <row r="1232" spans="2:24" s="84" customFormat="1" ht="15.75" customHeight="1">
      <c r="B1232" s="142"/>
      <c r="C1232" s="144"/>
      <c r="F1232" s="151"/>
      <c r="G1232" s="158"/>
      <c r="H1232" s="151"/>
      <c r="I1232" s="134"/>
      <c r="J1232" s="151"/>
      <c r="K1232" s="151"/>
      <c r="L1232" s="166"/>
      <c r="M1232" s="169"/>
      <c r="N1232" s="151"/>
      <c r="O1232" s="169"/>
      <c r="P1232" s="166"/>
      <c r="Q1232" s="169"/>
      <c r="R1232" s="151"/>
      <c r="S1232" s="87"/>
      <c r="T1232" s="166"/>
      <c r="U1232" s="169"/>
      <c r="V1232" s="151"/>
      <c r="W1232" s="86"/>
      <c r="X1232" s="195"/>
    </row>
    <row r="1233" spans="2:24" s="84" customFormat="1" ht="15.75" customHeight="1">
      <c r="B1233" s="142"/>
      <c r="C1233" s="144"/>
      <c r="F1233" s="151"/>
      <c r="G1233" s="158"/>
      <c r="H1233" s="151"/>
      <c r="I1233" s="134"/>
      <c r="J1233" s="151"/>
      <c r="K1233" s="151"/>
      <c r="L1233" s="166"/>
      <c r="M1233" s="169"/>
      <c r="N1233" s="151"/>
      <c r="O1233" s="169"/>
      <c r="P1233" s="166"/>
      <c r="Q1233" s="169"/>
      <c r="R1233" s="151"/>
      <c r="S1233" s="87"/>
      <c r="T1233" s="166"/>
      <c r="U1233" s="169"/>
      <c r="V1233" s="151"/>
      <c r="W1233" s="86"/>
      <c r="X1233" s="195"/>
    </row>
    <row r="1234" spans="2:24" s="84" customFormat="1" ht="15.75" customHeight="1">
      <c r="B1234" s="142"/>
      <c r="C1234" s="144"/>
      <c r="F1234" s="151"/>
      <c r="G1234" s="158"/>
      <c r="H1234" s="151"/>
      <c r="I1234" s="134"/>
      <c r="J1234" s="151"/>
      <c r="K1234" s="151"/>
      <c r="L1234" s="166"/>
      <c r="M1234" s="169"/>
      <c r="N1234" s="151"/>
      <c r="O1234" s="169"/>
      <c r="P1234" s="166"/>
      <c r="Q1234" s="169"/>
      <c r="R1234" s="151"/>
      <c r="S1234" s="87"/>
      <c r="T1234" s="166"/>
      <c r="U1234" s="169"/>
      <c r="V1234" s="151"/>
      <c r="W1234" s="86"/>
      <c r="X1234" s="195"/>
    </row>
    <row r="1235" spans="2:24" s="84" customFormat="1" ht="15.75" customHeight="1">
      <c r="B1235" s="142"/>
      <c r="C1235" s="144"/>
      <c r="F1235" s="151"/>
      <c r="G1235" s="158"/>
      <c r="H1235" s="151"/>
      <c r="I1235" s="134"/>
      <c r="J1235" s="151"/>
      <c r="K1235" s="151"/>
      <c r="L1235" s="166"/>
      <c r="M1235" s="169"/>
      <c r="N1235" s="151"/>
      <c r="O1235" s="169"/>
      <c r="P1235" s="166"/>
      <c r="Q1235" s="169"/>
      <c r="R1235" s="151"/>
      <c r="S1235" s="87"/>
      <c r="T1235" s="166"/>
      <c r="U1235" s="169"/>
      <c r="V1235" s="151"/>
      <c r="W1235" s="86"/>
      <c r="X1235" s="195"/>
    </row>
    <row r="1236" spans="2:24" s="84" customFormat="1" ht="15.75" customHeight="1">
      <c r="B1236" s="142"/>
      <c r="C1236" s="144"/>
      <c r="F1236" s="151"/>
      <c r="G1236" s="158"/>
      <c r="H1236" s="151"/>
      <c r="I1236" s="134"/>
      <c r="J1236" s="151"/>
      <c r="K1236" s="151"/>
      <c r="L1236" s="166"/>
      <c r="M1236" s="169"/>
      <c r="N1236" s="151"/>
      <c r="O1236" s="169"/>
      <c r="P1236" s="166"/>
      <c r="Q1236" s="169"/>
      <c r="R1236" s="151"/>
      <c r="S1236" s="87"/>
      <c r="T1236" s="166"/>
      <c r="U1236" s="169"/>
      <c r="V1236" s="151"/>
      <c r="W1236" s="86"/>
      <c r="X1236" s="195"/>
    </row>
    <row r="1237" spans="2:24" s="84" customFormat="1" ht="15.75" customHeight="1">
      <c r="B1237" s="142"/>
      <c r="C1237" s="144"/>
      <c r="F1237" s="151"/>
      <c r="G1237" s="158"/>
      <c r="H1237" s="151"/>
      <c r="I1237" s="134"/>
      <c r="J1237" s="151"/>
      <c r="K1237" s="151"/>
      <c r="L1237" s="166"/>
      <c r="M1237" s="169"/>
      <c r="N1237" s="151"/>
      <c r="O1237" s="169"/>
      <c r="P1237" s="166"/>
      <c r="Q1237" s="169"/>
      <c r="R1237" s="151"/>
      <c r="S1237" s="87"/>
      <c r="T1237" s="166"/>
      <c r="U1237" s="169"/>
      <c r="V1237" s="151"/>
      <c r="W1237" s="86"/>
      <c r="X1237" s="195"/>
    </row>
    <row r="1238" spans="2:24" s="84" customFormat="1" ht="15.75" customHeight="1">
      <c r="B1238" s="142"/>
      <c r="C1238" s="144"/>
      <c r="F1238" s="151"/>
      <c r="G1238" s="158"/>
      <c r="H1238" s="151"/>
      <c r="I1238" s="134"/>
      <c r="J1238" s="151"/>
      <c r="K1238" s="151"/>
      <c r="L1238" s="166"/>
      <c r="M1238" s="169"/>
      <c r="N1238" s="151"/>
      <c r="O1238" s="169"/>
      <c r="P1238" s="166"/>
      <c r="Q1238" s="169"/>
      <c r="R1238" s="151"/>
      <c r="S1238" s="87"/>
      <c r="T1238" s="166"/>
      <c r="U1238" s="169"/>
      <c r="V1238" s="151"/>
      <c r="W1238" s="86"/>
      <c r="X1238" s="195"/>
    </row>
    <row r="1239" spans="2:24" s="84" customFormat="1" ht="15.75" customHeight="1">
      <c r="B1239" s="142"/>
      <c r="C1239" s="144"/>
      <c r="F1239" s="151"/>
      <c r="G1239" s="158"/>
      <c r="H1239" s="151"/>
      <c r="I1239" s="134"/>
      <c r="J1239" s="151"/>
      <c r="K1239" s="151"/>
      <c r="L1239" s="166"/>
      <c r="M1239" s="169"/>
      <c r="N1239" s="151"/>
      <c r="O1239" s="169"/>
      <c r="P1239" s="166"/>
      <c r="Q1239" s="169"/>
      <c r="R1239" s="151"/>
      <c r="S1239" s="87"/>
      <c r="T1239" s="166"/>
      <c r="U1239" s="169"/>
      <c r="V1239" s="151"/>
      <c r="W1239" s="86"/>
      <c r="X1239" s="195"/>
    </row>
    <row r="1240" spans="2:24" s="84" customFormat="1" ht="15.75" customHeight="1">
      <c r="B1240" s="142"/>
      <c r="C1240" s="144"/>
      <c r="F1240" s="151"/>
      <c r="G1240" s="158"/>
      <c r="H1240" s="151"/>
      <c r="I1240" s="134"/>
      <c r="J1240" s="151"/>
      <c r="K1240" s="151"/>
      <c r="L1240" s="166"/>
      <c r="M1240" s="169"/>
      <c r="N1240" s="151"/>
      <c r="O1240" s="169"/>
      <c r="P1240" s="166"/>
      <c r="Q1240" s="169"/>
      <c r="R1240" s="151"/>
      <c r="S1240" s="87"/>
      <c r="T1240" s="166"/>
      <c r="U1240" s="169"/>
      <c r="V1240" s="151"/>
      <c r="W1240" s="86"/>
      <c r="X1240" s="195"/>
    </row>
    <row r="1241" spans="2:24" s="84" customFormat="1" ht="15.75" customHeight="1">
      <c r="B1241" s="142"/>
      <c r="C1241" s="144"/>
      <c r="F1241" s="151"/>
      <c r="G1241" s="158"/>
      <c r="H1241" s="151"/>
      <c r="I1241" s="134"/>
      <c r="J1241" s="151"/>
      <c r="K1241" s="151"/>
      <c r="L1241" s="166"/>
      <c r="M1241" s="169"/>
      <c r="N1241" s="151"/>
      <c r="O1241" s="169"/>
      <c r="P1241" s="166"/>
      <c r="Q1241" s="169"/>
      <c r="R1241" s="151"/>
      <c r="S1241" s="87"/>
      <c r="T1241" s="166"/>
      <c r="U1241" s="169"/>
      <c r="V1241" s="151"/>
      <c r="W1241" s="86"/>
      <c r="X1241" s="195"/>
    </row>
    <row r="1242" spans="2:24" s="84" customFormat="1" ht="15.75" customHeight="1">
      <c r="B1242" s="142"/>
      <c r="C1242" s="144"/>
      <c r="F1242" s="151"/>
      <c r="G1242" s="158"/>
      <c r="H1242" s="151"/>
      <c r="I1242" s="134"/>
      <c r="J1242" s="151"/>
      <c r="K1242" s="151"/>
      <c r="L1242" s="166"/>
      <c r="M1242" s="169"/>
      <c r="N1242" s="151"/>
      <c r="O1242" s="169"/>
      <c r="P1242" s="166"/>
      <c r="Q1242" s="169"/>
      <c r="R1242" s="151"/>
      <c r="S1242" s="87"/>
      <c r="T1242" s="166"/>
      <c r="U1242" s="169"/>
      <c r="V1242" s="151"/>
      <c r="W1242" s="86"/>
      <c r="X1242" s="195"/>
    </row>
    <row r="1243" spans="2:24" s="84" customFormat="1" ht="15.75" customHeight="1">
      <c r="B1243" s="142"/>
      <c r="C1243" s="144"/>
      <c r="F1243" s="151"/>
      <c r="G1243" s="158"/>
      <c r="H1243" s="151"/>
      <c r="I1243" s="134"/>
      <c r="J1243" s="151"/>
      <c r="K1243" s="151"/>
      <c r="L1243" s="166"/>
      <c r="M1243" s="169"/>
      <c r="N1243" s="151"/>
      <c r="O1243" s="169"/>
      <c r="P1243" s="166"/>
      <c r="Q1243" s="169"/>
      <c r="R1243" s="151"/>
      <c r="S1243" s="87"/>
      <c r="T1243" s="166"/>
      <c r="U1243" s="169"/>
      <c r="V1243" s="151"/>
      <c r="W1243" s="86"/>
      <c r="X1243" s="195"/>
    </row>
    <row r="1244" spans="2:24" s="84" customFormat="1" ht="15.75" customHeight="1">
      <c r="B1244" s="142"/>
      <c r="C1244" s="144"/>
      <c r="F1244" s="151"/>
      <c r="G1244" s="158"/>
      <c r="H1244" s="151"/>
      <c r="I1244" s="134"/>
      <c r="J1244" s="151"/>
      <c r="K1244" s="151"/>
      <c r="L1244" s="166"/>
      <c r="M1244" s="169"/>
      <c r="N1244" s="151"/>
      <c r="O1244" s="169"/>
      <c r="P1244" s="166"/>
      <c r="Q1244" s="169"/>
      <c r="R1244" s="151"/>
      <c r="S1244" s="87"/>
      <c r="T1244" s="166"/>
      <c r="U1244" s="169"/>
      <c r="V1244" s="151"/>
      <c r="W1244" s="86"/>
      <c r="X1244" s="195"/>
    </row>
    <row r="1245" spans="2:24" s="84" customFormat="1" ht="15.75" customHeight="1">
      <c r="B1245" s="142"/>
      <c r="C1245" s="144"/>
      <c r="F1245" s="151"/>
      <c r="G1245" s="158"/>
      <c r="H1245" s="151"/>
      <c r="I1245" s="134"/>
      <c r="J1245" s="151"/>
      <c r="K1245" s="151"/>
      <c r="L1245" s="166"/>
      <c r="M1245" s="169"/>
      <c r="N1245" s="151"/>
      <c r="O1245" s="169"/>
      <c r="P1245" s="166"/>
      <c r="Q1245" s="169"/>
      <c r="R1245" s="151"/>
      <c r="S1245" s="87"/>
      <c r="T1245" s="166"/>
      <c r="U1245" s="169"/>
      <c r="V1245" s="151"/>
      <c r="W1245" s="86"/>
      <c r="X1245" s="195"/>
    </row>
    <row r="1246" spans="2:24" s="84" customFormat="1" ht="15.75" customHeight="1">
      <c r="B1246" s="142"/>
      <c r="C1246" s="144"/>
      <c r="F1246" s="151"/>
      <c r="G1246" s="158"/>
      <c r="H1246" s="151"/>
      <c r="I1246" s="134"/>
      <c r="J1246" s="151"/>
      <c r="K1246" s="151"/>
      <c r="L1246" s="166"/>
      <c r="M1246" s="169"/>
      <c r="N1246" s="151"/>
      <c r="O1246" s="169"/>
      <c r="P1246" s="166"/>
      <c r="Q1246" s="169"/>
      <c r="R1246" s="151"/>
      <c r="S1246" s="87"/>
      <c r="T1246" s="166"/>
      <c r="U1246" s="169"/>
      <c r="V1246" s="151"/>
      <c r="W1246" s="86"/>
      <c r="X1246" s="195"/>
    </row>
    <row r="1247" spans="2:24" s="84" customFormat="1" ht="15.75" customHeight="1">
      <c r="B1247" s="142"/>
      <c r="C1247" s="144"/>
      <c r="F1247" s="151"/>
      <c r="G1247" s="158"/>
      <c r="H1247" s="151"/>
      <c r="I1247" s="134"/>
      <c r="J1247" s="151"/>
      <c r="K1247" s="151"/>
      <c r="L1247" s="166"/>
      <c r="M1247" s="169"/>
      <c r="N1247" s="151"/>
      <c r="O1247" s="169"/>
      <c r="P1247" s="166"/>
      <c r="Q1247" s="169"/>
      <c r="R1247" s="151"/>
      <c r="S1247" s="87"/>
      <c r="T1247" s="166"/>
      <c r="U1247" s="169"/>
      <c r="V1247" s="151"/>
      <c r="W1247" s="86"/>
      <c r="X1247" s="195"/>
    </row>
    <row r="1248" spans="2:24" s="84" customFormat="1" ht="15.75" customHeight="1">
      <c r="B1248" s="142"/>
      <c r="C1248" s="144"/>
      <c r="F1248" s="151"/>
      <c r="G1248" s="158"/>
      <c r="H1248" s="151"/>
      <c r="I1248" s="134"/>
      <c r="J1248" s="151"/>
      <c r="K1248" s="151"/>
      <c r="L1248" s="166"/>
      <c r="M1248" s="169"/>
      <c r="N1248" s="151"/>
      <c r="O1248" s="169"/>
      <c r="P1248" s="166"/>
      <c r="Q1248" s="169"/>
      <c r="R1248" s="151"/>
      <c r="S1248" s="87"/>
      <c r="T1248" s="166"/>
      <c r="U1248" s="169"/>
      <c r="V1248" s="151"/>
      <c r="W1248" s="86"/>
      <c r="X1248" s="195"/>
    </row>
    <row r="1249" spans="2:24" s="84" customFormat="1" ht="15.75" customHeight="1">
      <c r="B1249" s="142"/>
      <c r="C1249" s="144"/>
      <c r="F1249" s="151"/>
      <c r="G1249" s="158"/>
      <c r="H1249" s="151"/>
      <c r="I1249" s="134"/>
      <c r="J1249" s="151"/>
      <c r="K1249" s="151"/>
      <c r="L1249" s="166"/>
      <c r="M1249" s="169"/>
      <c r="N1249" s="151"/>
      <c r="O1249" s="169"/>
      <c r="P1249" s="166"/>
      <c r="Q1249" s="169"/>
      <c r="R1249" s="151"/>
      <c r="S1249" s="87"/>
      <c r="T1249" s="166"/>
      <c r="U1249" s="169"/>
      <c r="V1249" s="151"/>
      <c r="W1249" s="86"/>
      <c r="X1249" s="195"/>
    </row>
    <row r="1250" spans="2:24" s="84" customFormat="1" ht="15.75" customHeight="1">
      <c r="B1250" s="142"/>
      <c r="C1250" s="144"/>
      <c r="F1250" s="151"/>
      <c r="G1250" s="158"/>
      <c r="H1250" s="151"/>
      <c r="I1250" s="134"/>
      <c r="J1250" s="151"/>
      <c r="K1250" s="151"/>
      <c r="L1250" s="166"/>
      <c r="M1250" s="169"/>
      <c r="N1250" s="151"/>
      <c r="O1250" s="169"/>
      <c r="P1250" s="166"/>
      <c r="Q1250" s="169"/>
      <c r="R1250" s="151"/>
      <c r="S1250" s="87"/>
      <c r="T1250" s="166"/>
      <c r="U1250" s="169"/>
      <c r="V1250" s="151"/>
      <c r="W1250" s="86"/>
      <c r="X1250" s="195"/>
    </row>
    <row r="1251" spans="2:24" s="84" customFormat="1" ht="15.75" customHeight="1">
      <c r="B1251" s="142"/>
      <c r="C1251" s="144"/>
      <c r="F1251" s="151"/>
      <c r="G1251" s="158"/>
      <c r="H1251" s="151"/>
      <c r="I1251" s="134"/>
      <c r="J1251" s="151"/>
      <c r="K1251" s="151"/>
      <c r="L1251" s="166"/>
      <c r="M1251" s="169"/>
      <c r="N1251" s="151"/>
      <c r="O1251" s="169"/>
      <c r="P1251" s="166"/>
      <c r="Q1251" s="169"/>
      <c r="R1251" s="151"/>
      <c r="S1251" s="87"/>
      <c r="T1251" s="166"/>
      <c r="U1251" s="169"/>
      <c r="V1251" s="151"/>
      <c r="W1251" s="86"/>
      <c r="X1251" s="195"/>
    </row>
    <row r="1252" spans="2:24" s="84" customFormat="1" ht="15.75" customHeight="1">
      <c r="B1252" s="142"/>
      <c r="C1252" s="144"/>
      <c r="F1252" s="151"/>
      <c r="G1252" s="158"/>
      <c r="H1252" s="151"/>
      <c r="I1252" s="134"/>
      <c r="J1252" s="151"/>
      <c r="K1252" s="151"/>
      <c r="L1252" s="166"/>
      <c r="M1252" s="169"/>
      <c r="N1252" s="151"/>
      <c r="O1252" s="169"/>
      <c r="P1252" s="166"/>
      <c r="Q1252" s="169"/>
      <c r="R1252" s="151"/>
      <c r="S1252" s="87"/>
      <c r="T1252" s="166"/>
      <c r="U1252" s="169"/>
      <c r="V1252" s="151"/>
      <c r="W1252" s="86"/>
      <c r="X1252" s="195"/>
    </row>
    <row r="1253" spans="2:24" s="84" customFormat="1" ht="15.75" customHeight="1">
      <c r="B1253" s="142"/>
      <c r="C1253" s="144"/>
      <c r="F1253" s="151"/>
      <c r="G1253" s="158"/>
      <c r="H1253" s="151"/>
      <c r="I1253" s="134"/>
      <c r="J1253" s="151"/>
      <c r="K1253" s="151"/>
      <c r="L1253" s="166"/>
      <c r="M1253" s="169"/>
      <c r="N1253" s="151"/>
      <c r="O1253" s="169"/>
      <c r="P1253" s="166"/>
      <c r="Q1253" s="169"/>
      <c r="R1253" s="151"/>
      <c r="S1253" s="87"/>
      <c r="T1253" s="166"/>
      <c r="U1253" s="169"/>
      <c r="V1253" s="151"/>
      <c r="W1253" s="86"/>
      <c r="X1253" s="195"/>
    </row>
    <row r="1254" spans="2:24" s="84" customFormat="1" ht="15.75" customHeight="1">
      <c r="B1254" s="142"/>
      <c r="C1254" s="144"/>
      <c r="F1254" s="151"/>
      <c r="G1254" s="158"/>
      <c r="H1254" s="151"/>
      <c r="I1254" s="134"/>
      <c r="J1254" s="151"/>
      <c r="K1254" s="151"/>
      <c r="L1254" s="166"/>
      <c r="M1254" s="169"/>
      <c r="N1254" s="151"/>
      <c r="O1254" s="169"/>
      <c r="P1254" s="166"/>
      <c r="Q1254" s="169"/>
      <c r="R1254" s="151"/>
      <c r="S1254" s="87"/>
      <c r="T1254" s="166"/>
      <c r="U1254" s="169"/>
      <c r="V1254" s="151"/>
      <c r="W1254" s="86"/>
      <c r="X1254" s="195"/>
    </row>
    <row r="1255" spans="2:24" s="84" customFormat="1" ht="15.75" customHeight="1">
      <c r="B1255" s="142"/>
      <c r="C1255" s="144"/>
      <c r="F1255" s="151"/>
      <c r="G1255" s="158"/>
      <c r="H1255" s="151"/>
      <c r="I1255" s="134"/>
      <c r="J1255" s="151"/>
      <c r="K1255" s="151"/>
      <c r="L1255" s="166"/>
      <c r="M1255" s="169"/>
      <c r="N1255" s="151"/>
      <c r="O1255" s="169"/>
      <c r="P1255" s="166"/>
      <c r="Q1255" s="169"/>
      <c r="R1255" s="151"/>
      <c r="S1255" s="87"/>
      <c r="T1255" s="166"/>
      <c r="U1255" s="169"/>
      <c r="V1255" s="151"/>
      <c r="W1255" s="86"/>
      <c r="X1255" s="195"/>
    </row>
    <row r="1256" spans="2:24" s="84" customFormat="1" ht="15.75" customHeight="1">
      <c r="B1256" s="142"/>
      <c r="C1256" s="144"/>
      <c r="F1256" s="151"/>
      <c r="G1256" s="158"/>
      <c r="H1256" s="151"/>
      <c r="I1256" s="134"/>
      <c r="J1256" s="151"/>
      <c r="K1256" s="151"/>
      <c r="L1256" s="166"/>
      <c r="M1256" s="169"/>
      <c r="N1256" s="151"/>
      <c r="O1256" s="169"/>
      <c r="P1256" s="166"/>
      <c r="Q1256" s="169"/>
      <c r="R1256" s="151"/>
      <c r="S1256" s="87"/>
      <c r="T1256" s="166"/>
      <c r="U1256" s="169"/>
      <c r="V1256" s="151"/>
      <c r="W1256" s="86"/>
      <c r="X1256" s="195"/>
    </row>
    <row r="1257" spans="2:24" s="84" customFormat="1" ht="15.75" customHeight="1">
      <c r="B1257" s="142"/>
      <c r="C1257" s="144"/>
      <c r="F1257" s="151"/>
      <c r="G1257" s="158"/>
      <c r="H1257" s="151"/>
      <c r="I1257" s="134"/>
      <c r="J1257" s="151"/>
      <c r="K1257" s="151"/>
      <c r="L1257" s="166"/>
      <c r="M1257" s="169"/>
      <c r="N1257" s="151"/>
      <c r="O1257" s="169"/>
      <c r="P1257" s="166"/>
      <c r="Q1257" s="169"/>
      <c r="R1257" s="151"/>
      <c r="S1257" s="87"/>
      <c r="T1257" s="166"/>
      <c r="U1257" s="169"/>
      <c r="V1257" s="151"/>
      <c r="W1257" s="86"/>
      <c r="X1257" s="195"/>
    </row>
    <row r="1258" spans="2:24" s="84" customFormat="1" ht="15.75" customHeight="1">
      <c r="B1258" s="142"/>
      <c r="C1258" s="144"/>
      <c r="F1258" s="151"/>
      <c r="G1258" s="158"/>
      <c r="H1258" s="151"/>
      <c r="I1258" s="134"/>
      <c r="J1258" s="151"/>
      <c r="K1258" s="151"/>
      <c r="L1258" s="166"/>
      <c r="M1258" s="169"/>
      <c r="N1258" s="151"/>
      <c r="O1258" s="169"/>
      <c r="P1258" s="166"/>
      <c r="Q1258" s="169"/>
      <c r="R1258" s="151"/>
      <c r="S1258" s="87"/>
      <c r="T1258" s="166"/>
      <c r="U1258" s="169"/>
      <c r="V1258" s="151"/>
      <c r="W1258" s="86"/>
      <c r="X1258" s="195"/>
    </row>
    <row r="1259" spans="2:24" s="84" customFormat="1" ht="15.75" customHeight="1">
      <c r="B1259" s="142"/>
      <c r="C1259" s="144"/>
      <c r="F1259" s="151"/>
      <c r="G1259" s="158"/>
      <c r="H1259" s="151"/>
      <c r="I1259" s="134"/>
      <c r="J1259" s="151"/>
      <c r="K1259" s="151"/>
      <c r="L1259" s="166"/>
      <c r="M1259" s="169"/>
      <c r="N1259" s="151"/>
      <c r="O1259" s="169"/>
      <c r="P1259" s="166"/>
      <c r="Q1259" s="169"/>
      <c r="R1259" s="151"/>
      <c r="S1259" s="87"/>
      <c r="T1259" s="166"/>
      <c r="U1259" s="169"/>
      <c r="V1259" s="151"/>
      <c r="W1259" s="86"/>
      <c r="X1259" s="195"/>
    </row>
    <row r="1260" spans="2:24" s="84" customFormat="1" ht="15.75" customHeight="1">
      <c r="B1260" s="142"/>
      <c r="C1260" s="144"/>
      <c r="F1260" s="151"/>
      <c r="G1260" s="158"/>
      <c r="H1260" s="151"/>
      <c r="I1260" s="134"/>
      <c r="J1260" s="151"/>
      <c r="K1260" s="151"/>
      <c r="L1260" s="166"/>
      <c r="M1260" s="169"/>
      <c r="N1260" s="151"/>
      <c r="O1260" s="169"/>
      <c r="P1260" s="166"/>
      <c r="Q1260" s="169"/>
      <c r="R1260" s="151"/>
      <c r="S1260" s="87"/>
      <c r="T1260" s="166"/>
      <c r="U1260" s="169"/>
      <c r="V1260" s="151"/>
      <c r="W1260" s="86"/>
      <c r="X1260" s="195"/>
    </row>
    <row r="1261" spans="2:24" s="84" customFormat="1" ht="15.75" customHeight="1">
      <c r="B1261" s="142"/>
      <c r="C1261" s="144"/>
      <c r="F1261" s="151"/>
      <c r="G1261" s="158"/>
      <c r="H1261" s="151"/>
      <c r="I1261" s="134"/>
      <c r="J1261" s="151"/>
      <c r="K1261" s="151"/>
      <c r="L1261" s="166"/>
      <c r="M1261" s="169"/>
      <c r="N1261" s="151"/>
      <c r="O1261" s="169"/>
      <c r="P1261" s="166"/>
      <c r="Q1261" s="169"/>
      <c r="R1261" s="151"/>
      <c r="S1261" s="87"/>
      <c r="T1261" s="166"/>
      <c r="U1261" s="169"/>
      <c r="V1261" s="151"/>
      <c r="W1261" s="86"/>
      <c r="X1261" s="195"/>
    </row>
    <row r="1262" spans="2:24" s="84" customFormat="1" ht="15.75" customHeight="1">
      <c r="B1262" s="142"/>
      <c r="C1262" s="144"/>
      <c r="F1262" s="151"/>
      <c r="G1262" s="158"/>
      <c r="H1262" s="151"/>
      <c r="I1262" s="134"/>
      <c r="J1262" s="151"/>
      <c r="K1262" s="151"/>
      <c r="L1262" s="166"/>
      <c r="M1262" s="169"/>
      <c r="N1262" s="151"/>
      <c r="O1262" s="169"/>
      <c r="P1262" s="166"/>
      <c r="Q1262" s="169"/>
      <c r="R1262" s="151"/>
      <c r="S1262" s="87"/>
      <c r="T1262" s="166"/>
      <c r="U1262" s="169"/>
      <c r="V1262" s="151"/>
      <c r="W1262" s="86"/>
      <c r="X1262" s="195"/>
    </row>
    <row r="1263" spans="2:24" s="84" customFormat="1" ht="15.75" customHeight="1">
      <c r="B1263" s="142"/>
      <c r="C1263" s="144"/>
      <c r="F1263" s="151"/>
      <c r="G1263" s="158"/>
      <c r="H1263" s="151"/>
      <c r="I1263" s="134"/>
      <c r="J1263" s="151"/>
      <c r="K1263" s="151"/>
      <c r="L1263" s="166"/>
      <c r="M1263" s="169"/>
      <c r="N1263" s="151"/>
      <c r="O1263" s="169"/>
      <c r="P1263" s="166"/>
      <c r="Q1263" s="169"/>
      <c r="R1263" s="151"/>
      <c r="S1263" s="87"/>
      <c r="T1263" s="166"/>
      <c r="U1263" s="169"/>
      <c r="V1263" s="151"/>
      <c r="W1263" s="86"/>
      <c r="X1263" s="195"/>
    </row>
    <row r="1264" spans="2:24" s="84" customFormat="1" ht="15.75" customHeight="1">
      <c r="B1264" s="142"/>
      <c r="C1264" s="144"/>
      <c r="F1264" s="151"/>
      <c r="G1264" s="158"/>
      <c r="H1264" s="151"/>
      <c r="I1264" s="134"/>
      <c r="J1264" s="151"/>
      <c r="K1264" s="151"/>
      <c r="L1264" s="166"/>
      <c r="M1264" s="169"/>
      <c r="N1264" s="151"/>
      <c r="O1264" s="169"/>
      <c r="P1264" s="166"/>
      <c r="Q1264" s="169"/>
      <c r="R1264" s="151"/>
      <c r="S1264" s="87"/>
      <c r="T1264" s="166"/>
      <c r="U1264" s="169"/>
      <c r="V1264" s="151"/>
      <c r="W1264" s="86"/>
      <c r="X1264" s="195"/>
    </row>
    <row r="1265" spans="2:24" s="84" customFormat="1" ht="15.75" customHeight="1">
      <c r="B1265" s="142"/>
      <c r="C1265" s="144"/>
      <c r="F1265" s="151"/>
      <c r="G1265" s="158"/>
      <c r="H1265" s="151"/>
      <c r="I1265" s="134"/>
      <c r="J1265" s="151"/>
      <c r="K1265" s="151"/>
      <c r="L1265" s="166"/>
      <c r="M1265" s="169"/>
      <c r="N1265" s="151"/>
      <c r="O1265" s="169"/>
      <c r="P1265" s="166"/>
      <c r="Q1265" s="169"/>
      <c r="R1265" s="151"/>
      <c r="S1265" s="87"/>
      <c r="T1265" s="166"/>
      <c r="U1265" s="169"/>
      <c r="V1265" s="151"/>
      <c r="W1265" s="86"/>
      <c r="X1265" s="195"/>
    </row>
    <row r="1266" spans="2:24" s="84" customFormat="1" ht="15.75" customHeight="1">
      <c r="B1266" s="142"/>
      <c r="C1266" s="144"/>
      <c r="F1266" s="151"/>
      <c r="G1266" s="158"/>
      <c r="H1266" s="151"/>
      <c r="I1266" s="134"/>
      <c r="J1266" s="151"/>
      <c r="K1266" s="151"/>
      <c r="L1266" s="166"/>
      <c r="M1266" s="169"/>
      <c r="N1266" s="151"/>
      <c r="O1266" s="169"/>
      <c r="P1266" s="166"/>
      <c r="Q1266" s="169"/>
      <c r="R1266" s="151"/>
      <c r="S1266" s="87"/>
      <c r="T1266" s="166"/>
      <c r="U1266" s="169"/>
      <c r="V1266" s="151"/>
      <c r="W1266" s="86"/>
      <c r="X1266" s="195"/>
    </row>
    <row r="1267" spans="2:24" s="84" customFormat="1" ht="15.75" customHeight="1">
      <c r="B1267" s="142"/>
      <c r="C1267" s="144"/>
      <c r="F1267" s="151"/>
      <c r="G1267" s="158"/>
      <c r="H1267" s="151"/>
      <c r="I1267" s="134"/>
      <c r="J1267" s="151"/>
      <c r="K1267" s="151"/>
      <c r="L1267" s="166"/>
      <c r="M1267" s="169"/>
      <c r="N1267" s="151"/>
      <c r="O1267" s="169"/>
      <c r="P1267" s="166"/>
      <c r="Q1267" s="169"/>
      <c r="R1267" s="151"/>
      <c r="S1267" s="87"/>
      <c r="T1267" s="166"/>
      <c r="U1267" s="169"/>
      <c r="V1267" s="151"/>
      <c r="W1267" s="86"/>
      <c r="X1267" s="195"/>
    </row>
    <row r="1268" spans="2:24" s="84" customFormat="1" ht="15.75" customHeight="1">
      <c r="B1268" s="142"/>
      <c r="C1268" s="144"/>
      <c r="F1268" s="151"/>
      <c r="G1268" s="158"/>
      <c r="H1268" s="151"/>
      <c r="I1268" s="134"/>
      <c r="J1268" s="151"/>
      <c r="K1268" s="151"/>
      <c r="L1268" s="166"/>
      <c r="M1268" s="169"/>
      <c r="N1268" s="151"/>
      <c r="O1268" s="169"/>
      <c r="P1268" s="166"/>
      <c r="Q1268" s="169"/>
      <c r="R1268" s="151"/>
      <c r="S1268" s="87"/>
      <c r="T1268" s="166"/>
      <c r="U1268" s="169"/>
      <c r="V1268" s="151"/>
      <c r="W1268" s="86"/>
      <c r="X1268" s="195"/>
    </row>
    <row r="1269" spans="2:24" s="84" customFormat="1" ht="15.75" customHeight="1">
      <c r="B1269" s="142"/>
      <c r="C1269" s="144"/>
      <c r="F1269" s="151"/>
      <c r="G1269" s="158"/>
      <c r="H1269" s="151"/>
      <c r="I1269" s="134"/>
      <c r="J1269" s="151"/>
      <c r="K1269" s="151"/>
      <c r="L1269" s="166"/>
      <c r="M1269" s="169"/>
      <c r="N1269" s="151"/>
      <c r="O1269" s="169"/>
      <c r="P1269" s="166"/>
      <c r="Q1269" s="169"/>
      <c r="R1269" s="151"/>
      <c r="S1269" s="87"/>
      <c r="T1269" s="166"/>
      <c r="U1269" s="169"/>
      <c r="V1269" s="151"/>
      <c r="W1269" s="86"/>
      <c r="X1269" s="195"/>
    </row>
    <row r="1270" spans="2:24" s="84" customFormat="1" ht="15.75" customHeight="1">
      <c r="B1270" s="142"/>
      <c r="C1270" s="144"/>
      <c r="F1270" s="151"/>
      <c r="G1270" s="158"/>
      <c r="H1270" s="151"/>
      <c r="I1270" s="134"/>
      <c r="J1270" s="151"/>
      <c r="K1270" s="151"/>
      <c r="L1270" s="166"/>
      <c r="M1270" s="169"/>
      <c r="N1270" s="151"/>
      <c r="O1270" s="169"/>
      <c r="P1270" s="166"/>
      <c r="Q1270" s="169"/>
      <c r="R1270" s="151"/>
      <c r="S1270" s="87"/>
      <c r="T1270" s="166"/>
      <c r="U1270" s="169"/>
      <c r="V1270" s="151"/>
      <c r="W1270" s="86"/>
      <c r="X1270" s="195"/>
    </row>
    <row r="1271" spans="2:24" s="84" customFormat="1" ht="15.75" customHeight="1">
      <c r="B1271" s="142"/>
      <c r="C1271" s="144"/>
      <c r="F1271" s="151"/>
      <c r="G1271" s="158"/>
      <c r="H1271" s="151"/>
      <c r="I1271" s="134"/>
      <c r="J1271" s="151"/>
      <c r="K1271" s="151"/>
      <c r="L1271" s="166"/>
      <c r="M1271" s="169"/>
      <c r="N1271" s="151"/>
      <c r="O1271" s="169"/>
      <c r="P1271" s="166"/>
      <c r="Q1271" s="169"/>
      <c r="R1271" s="151"/>
      <c r="S1271" s="87"/>
      <c r="T1271" s="166"/>
      <c r="U1271" s="169"/>
      <c r="V1271" s="151"/>
      <c r="W1271" s="86"/>
      <c r="X1271" s="195"/>
    </row>
    <row r="1272" spans="2:24" s="84" customFormat="1" ht="15.75" customHeight="1">
      <c r="B1272" s="142"/>
      <c r="C1272" s="144"/>
      <c r="F1272" s="151"/>
      <c r="G1272" s="158"/>
      <c r="H1272" s="151"/>
      <c r="I1272" s="134"/>
      <c r="J1272" s="151"/>
      <c r="K1272" s="151"/>
      <c r="L1272" s="166"/>
      <c r="M1272" s="169"/>
      <c r="N1272" s="151"/>
      <c r="O1272" s="169"/>
      <c r="P1272" s="166"/>
      <c r="Q1272" s="169"/>
      <c r="R1272" s="151"/>
      <c r="S1272" s="87"/>
      <c r="T1272" s="166"/>
      <c r="U1272" s="169"/>
      <c r="V1272" s="151"/>
      <c r="W1272" s="86"/>
      <c r="X1272" s="195"/>
    </row>
    <row r="1273" spans="2:24" s="84" customFormat="1" ht="15.75" customHeight="1">
      <c r="B1273" s="142"/>
      <c r="C1273" s="144"/>
      <c r="F1273" s="151"/>
      <c r="G1273" s="158"/>
      <c r="H1273" s="151"/>
      <c r="I1273" s="134"/>
      <c r="J1273" s="151"/>
      <c r="K1273" s="151"/>
      <c r="L1273" s="166"/>
      <c r="M1273" s="169"/>
      <c r="N1273" s="151"/>
      <c r="O1273" s="169"/>
      <c r="P1273" s="166"/>
      <c r="Q1273" s="169"/>
      <c r="R1273" s="151"/>
      <c r="S1273" s="87"/>
      <c r="T1273" s="166"/>
      <c r="U1273" s="169"/>
      <c r="V1273" s="151"/>
      <c r="W1273" s="86"/>
      <c r="X1273" s="195"/>
    </row>
    <row r="1274" spans="2:24" s="84" customFormat="1" ht="15.75" customHeight="1">
      <c r="B1274" s="142"/>
      <c r="C1274" s="144"/>
      <c r="F1274" s="151"/>
      <c r="G1274" s="158"/>
      <c r="H1274" s="151"/>
      <c r="I1274" s="134"/>
      <c r="J1274" s="151"/>
      <c r="K1274" s="151"/>
      <c r="L1274" s="166"/>
      <c r="M1274" s="169"/>
      <c r="N1274" s="151"/>
      <c r="O1274" s="169"/>
      <c r="P1274" s="166"/>
      <c r="Q1274" s="169"/>
      <c r="R1274" s="151"/>
      <c r="S1274" s="87"/>
      <c r="T1274" s="166"/>
      <c r="U1274" s="169"/>
      <c r="V1274" s="151"/>
      <c r="W1274" s="86"/>
      <c r="X1274" s="195"/>
    </row>
    <row r="1275" spans="2:24" s="84" customFormat="1" ht="15.75" customHeight="1">
      <c r="B1275" s="142"/>
      <c r="C1275" s="144"/>
      <c r="F1275" s="151"/>
      <c r="G1275" s="158"/>
      <c r="H1275" s="151"/>
      <c r="I1275" s="134"/>
      <c r="J1275" s="151"/>
      <c r="K1275" s="151"/>
      <c r="L1275" s="166"/>
      <c r="M1275" s="169"/>
      <c r="N1275" s="151"/>
      <c r="O1275" s="169"/>
      <c r="P1275" s="166"/>
      <c r="Q1275" s="169"/>
      <c r="R1275" s="151"/>
      <c r="S1275" s="87"/>
      <c r="T1275" s="166"/>
      <c r="U1275" s="169"/>
      <c r="V1275" s="151"/>
      <c r="W1275" s="86"/>
      <c r="X1275" s="195"/>
    </row>
    <row r="1276" spans="2:24" s="84" customFormat="1" ht="15.75" customHeight="1">
      <c r="B1276" s="142"/>
      <c r="C1276" s="144"/>
      <c r="F1276" s="151"/>
      <c r="G1276" s="158"/>
      <c r="H1276" s="151"/>
      <c r="I1276" s="134"/>
      <c r="J1276" s="151"/>
      <c r="K1276" s="151"/>
      <c r="L1276" s="166"/>
      <c r="M1276" s="169"/>
      <c r="N1276" s="151"/>
      <c r="O1276" s="169"/>
      <c r="P1276" s="166"/>
      <c r="Q1276" s="169"/>
      <c r="R1276" s="151"/>
      <c r="S1276" s="87"/>
      <c r="T1276" s="166"/>
      <c r="U1276" s="169"/>
      <c r="V1276" s="151"/>
      <c r="W1276" s="86"/>
      <c r="X1276" s="195"/>
    </row>
    <row r="1277" spans="2:24" s="84" customFormat="1" ht="15.75" customHeight="1">
      <c r="B1277" s="142"/>
      <c r="C1277" s="144"/>
      <c r="F1277" s="151"/>
      <c r="G1277" s="158"/>
      <c r="H1277" s="151"/>
      <c r="I1277" s="134"/>
      <c r="J1277" s="151"/>
      <c r="K1277" s="151"/>
      <c r="L1277" s="166"/>
      <c r="M1277" s="169"/>
      <c r="N1277" s="151"/>
      <c r="O1277" s="169"/>
      <c r="P1277" s="166"/>
      <c r="Q1277" s="169"/>
      <c r="R1277" s="151"/>
      <c r="S1277" s="87"/>
      <c r="T1277" s="166"/>
      <c r="U1277" s="169"/>
      <c r="V1277" s="151"/>
      <c r="W1277" s="86"/>
      <c r="X1277" s="195"/>
    </row>
    <row r="1278" spans="2:24" s="84" customFormat="1" ht="15.75" customHeight="1">
      <c r="B1278" s="142"/>
      <c r="C1278" s="144"/>
      <c r="F1278" s="151"/>
      <c r="G1278" s="158"/>
      <c r="H1278" s="151"/>
      <c r="I1278" s="134"/>
      <c r="J1278" s="151"/>
      <c r="K1278" s="151"/>
      <c r="L1278" s="166"/>
      <c r="M1278" s="169"/>
      <c r="N1278" s="151"/>
      <c r="O1278" s="169"/>
      <c r="P1278" s="166"/>
      <c r="Q1278" s="169"/>
      <c r="R1278" s="151"/>
      <c r="S1278" s="87"/>
      <c r="T1278" s="166"/>
      <c r="U1278" s="169"/>
      <c r="V1278" s="151"/>
      <c r="W1278" s="86"/>
      <c r="X1278" s="195"/>
    </row>
    <row r="1279" spans="2:24" s="84" customFormat="1" ht="15.75" customHeight="1">
      <c r="B1279" s="142"/>
      <c r="C1279" s="144"/>
      <c r="F1279" s="151"/>
      <c r="G1279" s="158"/>
      <c r="H1279" s="151"/>
      <c r="I1279" s="134"/>
      <c r="J1279" s="151"/>
      <c r="K1279" s="151"/>
      <c r="L1279" s="166"/>
      <c r="M1279" s="169"/>
      <c r="N1279" s="151"/>
      <c r="O1279" s="169"/>
      <c r="P1279" s="166"/>
      <c r="Q1279" s="169"/>
      <c r="R1279" s="151"/>
      <c r="S1279" s="87"/>
      <c r="T1279" s="166"/>
      <c r="U1279" s="169"/>
      <c r="V1279" s="151"/>
      <c r="W1279" s="86"/>
      <c r="X1279" s="195"/>
    </row>
    <row r="1280" spans="2:24" s="84" customFormat="1" ht="15.75" customHeight="1">
      <c r="B1280" s="142"/>
      <c r="C1280" s="144"/>
      <c r="F1280" s="151"/>
      <c r="G1280" s="158"/>
      <c r="H1280" s="151"/>
      <c r="I1280" s="134"/>
      <c r="J1280" s="151"/>
      <c r="K1280" s="151"/>
      <c r="L1280" s="166"/>
      <c r="M1280" s="169"/>
      <c r="N1280" s="151"/>
      <c r="O1280" s="169"/>
      <c r="P1280" s="166"/>
      <c r="Q1280" s="169"/>
      <c r="R1280" s="151"/>
      <c r="S1280" s="87"/>
      <c r="T1280" s="166"/>
      <c r="U1280" s="169"/>
      <c r="V1280" s="151"/>
      <c r="W1280" s="86"/>
      <c r="X1280" s="195"/>
    </row>
    <row r="1281" spans="2:24" s="84" customFormat="1" ht="15.75" customHeight="1">
      <c r="B1281" s="142"/>
      <c r="C1281" s="144"/>
      <c r="F1281" s="151"/>
      <c r="G1281" s="158"/>
      <c r="H1281" s="151"/>
      <c r="I1281" s="134"/>
      <c r="J1281" s="151"/>
      <c r="K1281" s="151"/>
      <c r="L1281" s="166"/>
      <c r="M1281" s="169"/>
      <c r="N1281" s="151"/>
      <c r="O1281" s="169"/>
      <c r="P1281" s="166"/>
      <c r="Q1281" s="169"/>
      <c r="R1281" s="151"/>
      <c r="S1281" s="87"/>
      <c r="T1281" s="166"/>
      <c r="U1281" s="169"/>
      <c r="V1281" s="151"/>
      <c r="W1281" s="86"/>
      <c r="X1281" s="195"/>
    </row>
    <row r="1282" spans="2:24" s="84" customFormat="1" ht="15.75" customHeight="1">
      <c r="B1282" s="142"/>
      <c r="C1282" s="144"/>
      <c r="F1282" s="151"/>
      <c r="G1282" s="158"/>
      <c r="H1282" s="151"/>
      <c r="I1282" s="134"/>
      <c r="J1282" s="151"/>
      <c r="K1282" s="151"/>
      <c r="L1282" s="166"/>
      <c r="M1282" s="169"/>
      <c r="N1282" s="151"/>
      <c r="O1282" s="169"/>
      <c r="P1282" s="166"/>
      <c r="Q1282" s="169"/>
      <c r="R1282" s="151"/>
      <c r="S1282" s="87"/>
      <c r="T1282" s="166"/>
      <c r="U1282" s="169"/>
      <c r="V1282" s="151"/>
      <c r="W1282" s="86"/>
      <c r="X1282" s="195"/>
    </row>
    <row r="1283" spans="2:24" s="84" customFormat="1" ht="15.75" customHeight="1">
      <c r="B1283" s="142"/>
      <c r="C1283" s="144"/>
      <c r="F1283" s="151"/>
      <c r="G1283" s="158"/>
      <c r="H1283" s="151"/>
      <c r="I1283" s="134"/>
      <c r="J1283" s="151"/>
      <c r="K1283" s="151"/>
      <c r="L1283" s="166"/>
      <c r="M1283" s="169"/>
      <c r="N1283" s="151"/>
      <c r="O1283" s="169"/>
      <c r="P1283" s="166"/>
      <c r="Q1283" s="169"/>
      <c r="R1283" s="151"/>
      <c r="S1283" s="87"/>
      <c r="T1283" s="166"/>
      <c r="U1283" s="169"/>
      <c r="V1283" s="151"/>
      <c r="W1283" s="86"/>
      <c r="X1283" s="195"/>
    </row>
    <row r="1284" spans="2:24" s="84" customFormat="1" ht="15.75" customHeight="1">
      <c r="B1284" s="142"/>
      <c r="C1284" s="144"/>
      <c r="F1284" s="151"/>
      <c r="G1284" s="158"/>
      <c r="H1284" s="151"/>
      <c r="I1284" s="134"/>
      <c r="J1284" s="151"/>
      <c r="K1284" s="151"/>
      <c r="L1284" s="166"/>
      <c r="M1284" s="169"/>
      <c r="N1284" s="151"/>
      <c r="O1284" s="169"/>
      <c r="P1284" s="166"/>
      <c r="Q1284" s="169"/>
      <c r="R1284" s="151"/>
      <c r="S1284" s="87"/>
      <c r="T1284" s="166"/>
      <c r="U1284" s="169"/>
      <c r="V1284" s="151"/>
      <c r="W1284" s="86"/>
      <c r="X1284" s="195"/>
    </row>
    <row r="1285" spans="2:24" s="84" customFormat="1" ht="15.75" customHeight="1">
      <c r="B1285" s="142"/>
      <c r="C1285" s="144"/>
      <c r="F1285" s="151"/>
      <c r="G1285" s="158"/>
      <c r="H1285" s="151"/>
      <c r="I1285" s="134"/>
      <c r="J1285" s="151"/>
      <c r="K1285" s="151"/>
      <c r="L1285" s="166"/>
      <c r="M1285" s="169"/>
      <c r="N1285" s="151"/>
      <c r="O1285" s="169"/>
      <c r="P1285" s="166"/>
      <c r="Q1285" s="169"/>
      <c r="R1285" s="151"/>
      <c r="S1285" s="87"/>
      <c r="T1285" s="166"/>
      <c r="U1285" s="169"/>
      <c r="V1285" s="151"/>
      <c r="W1285" s="86"/>
      <c r="X1285" s="195"/>
    </row>
    <row r="1286" spans="2:24" s="84" customFormat="1" ht="15.75" customHeight="1">
      <c r="B1286" s="142"/>
      <c r="C1286" s="144"/>
      <c r="F1286" s="151"/>
      <c r="G1286" s="158"/>
      <c r="H1286" s="151"/>
      <c r="I1286" s="134"/>
      <c r="J1286" s="151"/>
      <c r="K1286" s="151"/>
      <c r="L1286" s="166"/>
      <c r="M1286" s="169"/>
      <c r="N1286" s="151"/>
      <c r="O1286" s="169"/>
      <c r="P1286" s="166"/>
      <c r="Q1286" s="169"/>
      <c r="R1286" s="151"/>
      <c r="S1286" s="87"/>
      <c r="T1286" s="166"/>
      <c r="U1286" s="169"/>
      <c r="V1286" s="151"/>
      <c r="W1286" s="86"/>
      <c r="X1286" s="195"/>
    </row>
    <row r="1287" spans="2:24" s="84" customFormat="1" ht="15.75" customHeight="1">
      <c r="B1287" s="142"/>
      <c r="C1287" s="144"/>
      <c r="F1287" s="151"/>
      <c r="G1287" s="158"/>
      <c r="H1287" s="151"/>
      <c r="I1287" s="134"/>
      <c r="J1287" s="151"/>
      <c r="K1287" s="151"/>
      <c r="L1287" s="166"/>
      <c r="M1287" s="169"/>
      <c r="N1287" s="151"/>
      <c r="O1287" s="169"/>
      <c r="P1287" s="166"/>
      <c r="Q1287" s="169"/>
      <c r="R1287" s="151"/>
      <c r="S1287" s="87"/>
      <c r="T1287" s="166"/>
      <c r="U1287" s="169"/>
      <c r="V1287" s="151"/>
      <c r="W1287" s="86"/>
      <c r="X1287" s="195"/>
    </row>
    <row r="1288" spans="2:24" s="84" customFormat="1" ht="15.75" customHeight="1">
      <c r="B1288" s="142"/>
      <c r="C1288" s="144"/>
      <c r="F1288" s="151"/>
      <c r="G1288" s="158"/>
      <c r="H1288" s="151"/>
      <c r="I1288" s="134"/>
      <c r="J1288" s="151"/>
      <c r="K1288" s="151"/>
      <c r="L1288" s="166"/>
      <c r="M1288" s="169"/>
      <c r="N1288" s="151"/>
      <c r="O1288" s="169"/>
      <c r="P1288" s="166"/>
      <c r="Q1288" s="169"/>
      <c r="R1288" s="151"/>
      <c r="S1288" s="87"/>
      <c r="T1288" s="166"/>
      <c r="U1288" s="169"/>
      <c r="V1288" s="151"/>
      <c r="W1288" s="86"/>
      <c r="X1288" s="195"/>
    </row>
    <row r="1289" spans="2:24" s="84" customFormat="1" ht="15.75" customHeight="1">
      <c r="B1289" s="142"/>
      <c r="C1289" s="144"/>
      <c r="F1289" s="151"/>
      <c r="G1289" s="158"/>
      <c r="H1289" s="151"/>
      <c r="I1289" s="134"/>
      <c r="J1289" s="151"/>
      <c r="K1289" s="151"/>
      <c r="L1289" s="166"/>
      <c r="M1289" s="169"/>
      <c r="N1289" s="151"/>
      <c r="O1289" s="169"/>
      <c r="P1289" s="166"/>
      <c r="Q1289" s="169"/>
      <c r="R1289" s="151"/>
      <c r="S1289" s="87"/>
      <c r="T1289" s="166"/>
      <c r="U1289" s="169"/>
      <c r="V1289" s="151"/>
      <c r="W1289" s="86"/>
      <c r="X1289" s="195"/>
    </row>
    <row r="1290" spans="2:24" s="84" customFormat="1" ht="15.75" customHeight="1">
      <c r="B1290" s="142"/>
      <c r="C1290" s="144"/>
      <c r="F1290" s="151"/>
      <c r="G1290" s="158"/>
      <c r="H1290" s="151"/>
      <c r="I1290" s="134"/>
      <c r="J1290" s="151"/>
      <c r="K1290" s="151"/>
      <c r="L1290" s="166"/>
      <c r="M1290" s="169"/>
      <c r="N1290" s="151"/>
      <c r="O1290" s="169"/>
      <c r="P1290" s="166"/>
      <c r="Q1290" s="169"/>
      <c r="R1290" s="151"/>
      <c r="S1290" s="87"/>
      <c r="T1290" s="166"/>
      <c r="U1290" s="169"/>
      <c r="V1290" s="151"/>
      <c r="W1290" s="86"/>
      <c r="X1290" s="195"/>
    </row>
    <row r="1291" spans="2:24" s="84" customFormat="1" ht="15.75" customHeight="1">
      <c r="B1291" s="142"/>
      <c r="C1291" s="144"/>
      <c r="F1291" s="151"/>
      <c r="G1291" s="158"/>
      <c r="H1291" s="151"/>
      <c r="I1291" s="134"/>
      <c r="J1291" s="151"/>
      <c r="K1291" s="151"/>
      <c r="L1291" s="166"/>
      <c r="M1291" s="169"/>
      <c r="N1291" s="151"/>
      <c r="O1291" s="169"/>
      <c r="P1291" s="166"/>
      <c r="Q1291" s="169"/>
      <c r="R1291" s="151"/>
      <c r="S1291" s="87"/>
      <c r="T1291" s="166"/>
      <c r="U1291" s="169"/>
      <c r="V1291" s="151"/>
      <c r="W1291" s="86"/>
      <c r="X1291" s="195"/>
    </row>
    <row r="1292" spans="2:24" s="84" customFormat="1" ht="15.75" customHeight="1">
      <c r="B1292" s="142"/>
      <c r="C1292" s="144"/>
      <c r="F1292" s="151"/>
      <c r="G1292" s="158"/>
      <c r="H1292" s="151"/>
      <c r="I1292" s="134"/>
      <c r="J1292" s="151"/>
      <c r="K1292" s="151"/>
      <c r="L1292" s="166"/>
      <c r="M1292" s="169"/>
      <c r="N1292" s="151"/>
      <c r="O1292" s="169"/>
      <c r="P1292" s="166"/>
      <c r="Q1292" s="169"/>
      <c r="R1292" s="151"/>
      <c r="S1292" s="87"/>
      <c r="T1292" s="166"/>
      <c r="U1292" s="169"/>
      <c r="V1292" s="151"/>
      <c r="W1292" s="86"/>
      <c r="X1292" s="195"/>
    </row>
    <row r="1293" spans="2:24" s="84" customFormat="1" ht="15.75" customHeight="1">
      <c r="B1293" s="142"/>
      <c r="C1293" s="144"/>
      <c r="F1293" s="151"/>
      <c r="G1293" s="158"/>
      <c r="H1293" s="151"/>
      <c r="I1293" s="134"/>
      <c r="J1293" s="151"/>
      <c r="K1293" s="151"/>
      <c r="L1293" s="166"/>
      <c r="M1293" s="169"/>
      <c r="N1293" s="151"/>
      <c r="O1293" s="169"/>
      <c r="P1293" s="166"/>
      <c r="Q1293" s="169"/>
      <c r="R1293" s="151"/>
      <c r="S1293" s="87"/>
      <c r="T1293" s="166"/>
      <c r="U1293" s="169"/>
      <c r="V1293" s="151"/>
      <c r="W1293" s="86"/>
      <c r="X1293" s="195"/>
    </row>
    <row r="1294" spans="2:24" s="84" customFormat="1" ht="15.75" customHeight="1">
      <c r="B1294" s="142"/>
      <c r="C1294" s="144"/>
      <c r="F1294" s="151"/>
      <c r="G1294" s="158"/>
      <c r="H1294" s="151"/>
      <c r="I1294" s="134"/>
      <c r="J1294" s="151"/>
      <c r="K1294" s="151"/>
      <c r="L1294" s="166"/>
      <c r="M1294" s="169"/>
      <c r="N1294" s="151"/>
      <c r="O1294" s="169"/>
      <c r="P1294" s="166"/>
      <c r="Q1294" s="169"/>
      <c r="R1294" s="151"/>
      <c r="S1294" s="87"/>
      <c r="T1294" s="166"/>
      <c r="U1294" s="169"/>
      <c r="V1294" s="151"/>
      <c r="W1294" s="86"/>
      <c r="X1294" s="195"/>
    </row>
    <row r="1295" spans="2:24" s="84" customFormat="1" ht="15.75" customHeight="1">
      <c r="B1295" s="142"/>
      <c r="C1295" s="144"/>
      <c r="F1295" s="151"/>
      <c r="G1295" s="158"/>
      <c r="H1295" s="151"/>
      <c r="I1295" s="134"/>
      <c r="J1295" s="151"/>
      <c r="K1295" s="151"/>
      <c r="L1295" s="166"/>
      <c r="M1295" s="169"/>
      <c r="N1295" s="151"/>
      <c r="O1295" s="169"/>
      <c r="P1295" s="166"/>
      <c r="Q1295" s="169"/>
      <c r="R1295" s="151"/>
      <c r="S1295" s="87"/>
      <c r="T1295" s="166"/>
      <c r="U1295" s="169"/>
      <c r="V1295" s="151"/>
      <c r="W1295" s="86"/>
      <c r="X1295" s="195"/>
    </row>
    <row r="1296" spans="2:24" s="84" customFormat="1" ht="15.75" customHeight="1">
      <c r="B1296" s="142"/>
      <c r="C1296" s="144"/>
      <c r="F1296" s="151"/>
      <c r="G1296" s="158"/>
      <c r="H1296" s="151"/>
      <c r="I1296" s="134"/>
      <c r="J1296" s="151"/>
      <c r="K1296" s="151"/>
      <c r="L1296" s="166"/>
      <c r="M1296" s="169"/>
      <c r="N1296" s="151"/>
      <c r="O1296" s="169"/>
      <c r="P1296" s="166"/>
      <c r="Q1296" s="169"/>
      <c r="R1296" s="151"/>
      <c r="S1296" s="87"/>
      <c r="T1296" s="166"/>
      <c r="U1296" s="169"/>
      <c r="V1296" s="151"/>
      <c r="W1296" s="86"/>
      <c r="X1296" s="195"/>
    </row>
    <row r="1297" spans="2:24" s="84" customFormat="1" ht="15.75" customHeight="1">
      <c r="B1297" s="142"/>
      <c r="C1297" s="144"/>
      <c r="F1297" s="151"/>
      <c r="G1297" s="158"/>
      <c r="H1297" s="151"/>
      <c r="I1297" s="134"/>
      <c r="J1297" s="151"/>
      <c r="K1297" s="151"/>
      <c r="L1297" s="166"/>
      <c r="M1297" s="169"/>
      <c r="N1297" s="151"/>
      <c r="O1297" s="169"/>
      <c r="P1297" s="166"/>
      <c r="Q1297" s="169"/>
      <c r="R1297" s="151"/>
      <c r="S1297" s="87"/>
      <c r="T1297" s="166"/>
      <c r="U1297" s="169"/>
      <c r="V1297" s="151"/>
      <c r="W1297" s="86"/>
      <c r="X1297" s="195"/>
    </row>
    <row r="1298" spans="2:24" s="84" customFormat="1" ht="15.75" customHeight="1">
      <c r="B1298" s="142"/>
      <c r="C1298" s="144"/>
      <c r="F1298" s="151"/>
      <c r="G1298" s="158"/>
      <c r="H1298" s="151"/>
      <c r="I1298" s="134"/>
      <c r="J1298" s="151"/>
      <c r="K1298" s="151"/>
      <c r="L1298" s="166"/>
      <c r="M1298" s="169"/>
      <c r="N1298" s="151"/>
      <c r="O1298" s="169"/>
      <c r="P1298" s="166"/>
      <c r="Q1298" s="169"/>
      <c r="R1298" s="151"/>
      <c r="S1298" s="87"/>
      <c r="T1298" s="166"/>
      <c r="U1298" s="169"/>
      <c r="V1298" s="151"/>
      <c r="W1298" s="86"/>
      <c r="X1298" s="195"/>
    </row>
    <row r="1299" spans="2:24" s="84" customFormat="1" ht="15.75" customHeight="1">
      <c r="B1299" s="142"/>
      <c r="C1299" s="144"/>
      <c r="F1299" s="151"/>
      <c r="G1299" s="158"/>
      <c r="H1299" s="151"/>
      <c r="I1299" s="134"/>
      <c r="J1299" s="151"/>
      <c r="K1299" s="151"/>
      <c r="L1299" s="166"/>
      <c r="M1299" s="169"/>
      <c r="N1299" s="151"/>
      <c r="O1299" s="169"/>
      <c r="P1299" s="166"/>
      <c r="Q1299" s="169"/>
      <c r="R1299" s="151"/>
      <c r="S1299" s="87"/>
      <c r="T1299" s="166"/>
      <c r="U1299" s="169"/>
      <c r="V1299" s="151"/>
      <c r="W1299" s="86"/>
      <c r="X1299" s="195"/>
    </row>
    <row r="1300" spans="2:24" s="84" customFormat="1" ht="15.75" customHeight="1">
      <c r="B1300" s="142"/>
      <c r="C1300" s="144"/>
      <c r="F1300" s="151"/>
      <c r="G1300" s="158"/>
      <c r="H1300" s="151"/>
      <c r="I1300" s="134"/>
      <c r="J1300" s="151"/>
      <c r="K1300" s="151"/>
      <c r="L1300" s="166"/>
      <c r="M1300" s="169"/>
      <c r="N1300" s="151"/>
      <c r="O1300" s="169"/>
      <c r="P1300" s="166"/>
      <c r="Q1300" s="169"/>
      <c r="R1300" s="151"/>
      <c r="S1300" s="87"/>
      <c r="T1300" s="166"/>
      <c r="U1300" s="169"/>
      <c r="V1300" s="151"/>
      <c r="W1300" s="86"/>
      <c r="X1300" s="195"/>
    </row>
    <row r="1301" spans="2:24" s="84" customFormat="1" ht="15.75" customHeight="1">
      <c r="B1301" s="142"/>
      <c r="C1301" s="144"/>
      <c r="F1301" s="151"/>
      <c r="G1301" s="158"/>
      <c r="H1301" s="151"/>
      <c r="I1301" s="134"/>
      <c r="J1301" s="151"/>
      <c r="K1301" s="151"/>
      <c r="L1301" s="166"/>
      <c r="M1301" s="169"/>
      <c r="N1301" s="151"/>
      <c r="O1301" s="169"/>
      <c r="P1301" s="166"/>
      <c r="Q1301" s="169"/>
      <c r="R1301" s="151"/>
      <c r="S1301" s="87"/>
      <c r="T1301" s="166"/>
      <c r="U1301" s="169"/>
      <c r="V1301" s="151"/>
      <c r="W1301" s="86"/>
      <c r="X1301" s="195"/>
    </row>
    <row r="1302" spans="2:24" s="84" customFormat="1" ht="15.75" customHeight="1">
      <c r="B1302" s="142"/>
      <c r="C1302" s="144"/>
      <c r="F1302" s="151"/>
      <c r="G1302" s="158"/>
      <c r="H1302" s="151"/>
      <c r="I1302" s="134"/>
      <c r="J1302" s="151"/>
      <c r="K1302" s="151"/>
      <c r="L1302" s="166"/>
      <c r="M1302" s="169"/>
      <c r="N1302" s="151"/>
      <c r="O1302" s="169"/>
      <c r="P1302" s="166"/>
      <c r="Q1302" s="169"/>
      <c r="R1302" s="151"/>
      <c r="S1302" s="87"/>
      <c r="T1302" s="166"/>
      <c r="U1302" s="169"/>
      <c r="V1302" s="151"/>
      <c r="W1302" s="86"/>
      <c r="X1302" s="195"/>
    </row>
    <row r="1303" spans="2:24" s="84" customFormat="1" ht="15.75" customHeight="1">
      <c r="B1303" s="142"/>
      <c r="C1303" s="144"/>
      <c r="F1303" s="151"/>
      <c r="G1303" s="158"/>
      <c r="H1303" s="151"/>
      <c r="I1303" s="134"/>
      <c r="J1303" s="151"/>
      <c r="K1303" s="151"/>
      <c r="L1303" s="166"/>
      <c r="M1303" s="169"/>
      <c r="N1303" s="151"/>
      <c r="O1303" s="169"/>
      <c r="P1303" s="166"/>
      <c r="Q1303" s="169"/>
      <c r="R1303" s="151"/>
      <c r="S1303" s="87"/>
      <c r="T1303" s="166"/>
      <c r="U1303" s="169"/>
      <c r="V1303" s="151"/>
      <c r="W1303" s="86"/>
      <c r="X1303" s="195"/>
    </row>
    <row r="1304" spans="2:24" s="84" customFormat="1" ht="15.75" customHeight="1">
      <c r="B1304" s="142"/>
      <c r="C1304" s="144"/>
      <c r="F1304" s="151"/>
      <c r="G1304" s="158"/>
      <c r="H1304" s="151"/>
      <c r="I1304" s="134"/>
      <c r="J1304" s="151"/>
      <c r="K1304" s="151"/>
      <c r="L1304" s="166"/>
      <c r="M1304" s="169"/>
      <c r="N1304" s="151"/>
      <c r="O1304" s="169"/>
      <c r="P1304" s="166"/>
      <c r="Q1304" s="169"/>
      <c r="R1304" s="151"/>
      <c r="S1304" s="87"/>
      <c r="T1304" s="166"/>
      <c r="U1304" s="169"/>
      <c r="V1304" s="151"/>
      <c r="W1304" s="86"/>
      <c r="X1304" s="195"/>
    </row>
    <row r="1305" spans="2:24" s="84" customFormat="1" ht="15.75" customHeight="1">
      <c r="B1305" s="142"/>
      <c r="C1305" s="144"/>
      <c r="F1305" s="151"/>
      <c r="G1305" s="158"/>
      <c r="H1305" s="151"/>
      <c r="I1305" s="134"/>
      <c r="J1305" s="151"/>
      <c r="K1305" s="151"/>
      <c r="L1305" s="166"/>
      <c r="M1305" s="169"/>
      <c r="N1305" s="151"/>
      <c r="O1305" s="169"/>
      <c r="P1305" s="166"/>
      <c r="Q1305" s="169"/>
      <c r="R1305" s="151"/>
      <c r="S1305" s="87"/>
      <c r="T1305" s="166"/>
      <c r="U1305" s="169"/>
      <c r="V1305" s="151"/>
      <c r="W1305" s="86"/>
      <c r="X1305" s="195"/>
    </row>
    <row r="1306" spans="2:24" s="84" customFormat="1" ht="15.75" customHeight="1">
      <c r="B1306" s="142"/>
      <c r="C1306" s="144"/>
      <c r="F1306" s="151"/>
      <c r="G1306" s="158"/>
      <c r="H1306" s="151"/>
      <c r="I1306" s="134"/>
      <c r="J1306" s="151"/>
      <c r="K1306" s="151"/>
      <c r="L1306" s="166"/>
      <c r="M1306" s="169"/>
      <c r="N1306" s="151"/>
      <c r="O1306" s="169"/>
      <c r="P1306" s="166"/>
      <c r="Q1306" s="169"/>
      <c r="R1306" s="151"/>
      <c r="S1306" s="87"/>
      <c r="T1306" s="166"/>
      <c r="U1306" s="169"/>
      <c r="V1306" s="151"/>
      <c r="W1306" s="86"/>
      <c r="X1306" s="195"/>
    </row>
    <row r="1307" spans="2:24" s="84" customFormat="1" ht="15.75" customHeight="1">
      <c r="B1307" s="142"/>
      <c r="C1307" s="144"/>
      <c r="F1307" s="151"/>
      <c r="G1307" s="158"/>
      <c r="H1307" s="151"/>
      <c r="I1307" s="134"/>
      <c r="J1307" s="151"/>
      <c r="K1307" s="151"/>
      <c r="L1307" s="166"/>
      <c r="M1307" s="169"/>
      <c r="N1307" s="151"/>
      <c r="O1307" s="169"/>
      <c r="P1307" s="166"/>
      <c r="Q1307" s="169"/>
      <c r="R1307" s="151"/>
      <c r="S1307" s="87"/>
      <c r="T1307" s="166"/>
      <c r="U1307" s="169"/>
      <c r="V1307" s="151"/>
      <c r="W1307" s="86"/>
      <c r="X1307" s="195"/>
    </row>
    <row r="1308" spans="2:24" s="84" customFormat="1" ht="15.75" customHeight="1">
      <c r="B1308" s="142"/>
      <c r="C1308" s="144"/>
      <c r="F1308" s="151"/>
      <c r="G1308" s="158"/>
      <c r="H1308" s="151"/>
      <c r="I1308" s="134"/>
      <c r="J1308" s="151"/>
      <c r="K1308" s="151"/>
      <c r="L1308" s="166"/>
      <c r="M1308" s="169"/>
      <c r="N1308" s="151"/>
      <c r="O1308" s="169"/>
      <c r="P1308" s="166"/>
      <c r="Q1308" s="169"/>
      <c r="R1308" s="151"/>
      <c r="S1308" s="87"/>
      <c r="T1308" s="166"/>
      <c r="U1308" s="169"/>
      <c r="V1308" s="151"/>
      <c r="W1308" s="86"/>
      <c r="X1308" s="195"/>
    </row>
    <row r="1309" spans="2:24" s="84" customFormat="1" ht="15.75" customHeight="1">
      <c r="B1309" s="142"/>
      <c r="C1309" s="144"/>
      <c r="F1309" s="151"/>
      <c r="G1309" s="158"/>
      <c r="H1309" s="151"/>
      <c r="I1309" s="134"/>
      <c r="J1309" s="151"/>
      <c r="K1309" s="151"/>
      <c r="L1309" s="166"/>
      <c r="M1309" s="169"/>
      <c r="N1309" s="151"/>
      <c r="O1309" s="169"/>
      <c r="P1309" s="166"/>
      <c r="Q1309" s="169"/>
      <c r="R1309" s="151"/>
      <c r="S1309" s="87"/>
      <c r="T1309" s="166"/>
      <c r="U1309" s="169"/>
      <c r="V1309" s="151"/>
      <c r="W1309" s="86"/>
      <c r="X1309" s="195"/>
    </row>
    <row r="1310" spans="2:24" s="84" customFormat="1" ht="15.75" customHeight="1">
      <c r="B1310" s="142"/>
      <c r="C1310" s="144"/>
      <c r="F1310" s="151"/>
      <c r="G1310" s="158"/>
      <c r="H1310" s="151"/>
      <c r="I1310" s="134"/>
      <c r="J1310" s="151"/>
      <c r="K1310" s="151"/>
      <c r="L1310" s="166"/>
      <c r="M1310" s="169"/>
      <c r="N1310" s="151"/>
      <c r="O1310" s="169"/>
      <c r="P1310" s="166"/>
      <c r="Q1310" s="169"/>
      <c r="R1310" s="151"/>
      <c r="S1310" s="87"/>
      <c r="T1310" s="166"/>
      <c r="U1310" s="169"/>
      <c r="V1310" s="151"/>
      <c r="W1310" s="86"/>
      <c r="X1310" s="195"/>
    </row>
    <row r="1311" spans="2:24" s="84" customFormat="1" ht="15.75" customHeight="1">
      <c r="B1311" s="142"/>
      <c r="C1311" s="144"/>
      <c r="F1311" s="151"/>
      <c r="G1311" s="158"/>
      <c r="H1311" s="151"/>
      <c r="I1311" s="134"/>
      <c r="J1311" s="151"/>
      <c r="K1311" s="151"/>
      <c r="L1311" s="166"/>
      <c r="M1311" s="169"/>
      <c r="N1311" s="151"/>
      <c r="O1311" s="169"/>
      <c r="P1311" s="166"/>
      <c r="Q1311" s="169"/>
      <c r="R1311" s="151"/>
      <c r="S1311" s="87"/>
      <c r="T1311" s="166"/>
      <c r="U1311" s="169"/>
      <c r="V1311" s="151"/>
      <c r="W1311" s="86"/>
      <c r="X1311" s="195"/>
    </row>
    <row r="1312" spans="2:24" s="84" customFormat="1" ht="15.75" customHeight="1">
      <c r="B1312" s="142"/>
      <c r="C1312" s="144"/>
      <c r="F1312" s="151"/>
      <c r="G1312" s="158"/>
      <c r="H1312" s="151"/>
      <c r="I1312" s="134"/>
      <c r="J1312" s="151"/>
      <c r="K1312" s="151"/>
      <c r="L1312" s="166"/>
      <c r="M1312" s="169"/>
      <c r="N1312" s="151"/>
      <c r="O1312" s="169"/>
      <c r="P1312" s="166"/>
      <c r="Q1312" s="169"/>
      <c r="R1312" s="151"/>
      <c r="S1312" s="87"/>
      <c r="T1312" s="166"/>
      <c r="U1312" s="169"/>
      <c r="V1312" s="151"/>
      <c r="W1312" s="86"/>
      <c r="X1312" s="195"/>
    </row>
    <row r="1313" spans="2:24" s="84" customFormat="1" ht="15.75" customHeight="1">
      <c r="B1313" s="142"/>
      <c r="C1313" s="144"/>
      <c r="F1313" s="151"/>
      <c r="G1313" s="158"/>
      <c r="H1313" s="151"/>
      <c r="I1313" s="134"/>
      <c r="J1313" s="151"/>
      <c r="K1313" s="151"/>
      <c r="L1313" s="166"/>
      <c r="M1313" s="169"/>
      <c r="N1313" s="151"/>
      <c r="O1313" s="169"/>
      <c r="P1313" s="166"/>
      <c r="Q1313" s="169"/>
      <c r="R1313" s="151"/>
      <c r="S1313" s="87"/>
      <c r="T1313" s="166"/>
      <c r="U1313" s="169"/>
      <c r="V1313" s="151"/>
      <c r="W1313" s="86"/>
      <c r="X1313" s="195"/>
    </row>
    <row r="1314" spans="2:24" s="84" customFormat="1" ht="15.75" customHeight="1">
      <c r="B1314" s="142"/>
      <c r="C1314" s="144"/>
      <c r="F1314" s="151"/>
      <c r="G1314" s="158"/>
      <c r="H1314" s="151"/>
      <c r="I1314" s="134"/>
      <c r="J1314" s="151"/>
      <c r="K1314" s="151"/>
      <c r="L1314" s="166"/>
      <c r="M1314" s="169"/>
      <c r="N1314" s="151"/>
      <c r="O1314" s="169"/>
      <c r="P1314" s="166"/>
      <c r="Q1314" s="169"/>
      <c r="R1314" s="151"/>
      <c r="S1314" s="87"/>
      <c r="T1314" s="166"/>
      <c r="U1314" s="169"/>
      <c r="V1314" s="151"/>
      <c r="W1314" s="86"/>
      <c r="X1314" s="195"/>
    </row>
    <row r="1315" spans="2:24" s="84" customFormat="1" ht="15.75" customHeight="1">
      <c r="B1315" s="142"/>
      <c r="C1315" s="144"/>
      <c r="F1315" s="151"/>
      <c r="G1315" s="158"/>
      <c r="H1315" s="151"/>
      <c r="I1315" s="134"/>
      <c r="J1315" s="151"/>
      <c r="K1315" s="151"/>
      <c r="L1315" s="166"/>
      <c r="M1315" s="169"/>
      <c r="N1315" s="151"/>
      <c r="O1315" s="169"/>
      <c r="P1315" s="166"/>
      <c r="Q1315" s="169"/>
      <c r="R1315" s="151"/>
      <c r="S1315" s="87"/>
      <c r="T1315" s="166"/>
      <c r="U1315" s="169"/>
      <c r="V1315" s="151"/>
      <c r="W1315" s="86"/>
      <c r="X1315" s="195"/>
    </row>
    <row r="1316" spans="2:24" s="84" customFormat="1" ht="15.75" customHeight="1">
      <c r="B1316" s="142"/>
      <c r="C1316" s="144"/>
      <c r="F1316" s="151"/>
      <c r="G1316" s="158"/>
      <c r="H1316" s="151"/>
      <c r="I1316" s="134"/>
      <c r="J1316" s="151"/>
      <c r="K1316" s="151"/>
      <c r="L1316" s="166"/>
      <c r="M1316" s="169"/>
      <c r="N1316" s="151"/>
      <c r="O1316" s="169"/>
      <c r="P1316" s="166"/>
      <c r="Q1316" s="169"/>
      <c r="R1316" s="151"/>
      <c r="S1316" s="87"/>
      <c r="T1316" s="166"/>
      <c r="U1316" s="169"/>
      <c r="V1316" s="151"/>
      <c r="W1316" s="86"/>
      <c r="X1316" s="195"/>
    </row>
    <row r="1317" spans="2:24" s="84" customFormat="1" ht="15.75" customHeight="1">
      <c r="B1317" s="142"/>
      <c r="C1317" s="144"/>
      <c r="F1317" s="151"/>
      <c r="G1317" s="158"/>
      <c r="H1317" s="151"/>
      <c r="I1317" s="134"/>
      <c r="J1317" s="151"/>
      <c r="K1317" s="151"/>
      <c r="L1317" s="166"/>
      <c r="M1317" s="169"/>
      <c r="N1317" s="151"/>
      <c r="O1317" s="169"/>
      <c r="P1317" s="166"/>
      <c r="Q1317" s="169"/>
      <c r="R1317" s="151"/>
      <c r="S1317" s="87"/>
      <c r="T1317" s="166"/>
      <c r="U1317" s="169"/>
      <c r="V1317" s="151"/>
      <c r="W1317" s="86"/>
      <c r="X1317" s="195"/>
    </row>
    <row r="1318" spans="2:24" s="84" customFormat="1" ht="15.75" customHeight="1">
      <c r="B1318" s="142"/>
      <c r="C1318" s="144"/>
      <c r="F1318" s="151"/>
      <c r="G1318" s="158"/>
      <c r="H1318" s="151"/>
      <c r="I1318" s="134"/>
      <c r="J1318" s="151"/>
      <c r="K1318" s="151"/>
      <c r="L1318" s="166"/>
      <c r="M1318" s="169"/>
      <c r="N1318" s="151"/>
      <c r="O1318" s="169"/>
      <c r="P1318" s="166"/>
      <c r="Q1318" s="169"/>
      <c r="R1318" s="151"/>
      <c r="S1318" s="87"/>
      <c r="T1318" s="166"/>
      <c r="U1318" s="169"/>
      <c r="V1318" s="151"/>
      <c r="W1318" s="86"/>
      <c r="X1318" s="195"/>
    </row>
    <row r="1319" spans="2:24" s="84" customFormat="1" ht="15.75" customHeight="1">
      <c r="B1319" s="142"/>
      <c r="C1319" s="144"/>
      <c r="F1319" s="151"/>
      <c r="G1319" s="158"/>
      <c r="H1319" s="151"/>
      <c r="I1319" s="134"/>
      <c r="J1319" s="151"/>
      <c r="K1319" s="151"/>
      <c r="L1319" s="166"/>
      <c r="M1319" s="169"/>
      <c r="N1319" s="151"/>
      <c r="O1319" s="169"/>
      <c r="P1319" s="166"/>
      <c r="Q1319" s="169"/>
      <c r="R1319" s="151"/>
      <c r="S1319" s="87"/>
      <c r="T1319" s="166"/>
      <c r="U1319" s="169"/>
      <c r="V1319" s="151"/>
      <c r="W1319" s="86"/>
      <c r="X1319" s="195"/>
    </row>
    <row r="1320" spans="2:24" s="84" customFormat="1" ht="15.75" customHeight="1">
      <c r="B1320" s="142"/>
      <c r="C1320" s="144"/>
      <c r="F1320" s="151"/>
      <c r="G1320" s="158"/>
      <c r="H1320" s="151"/>
      <c r="I1320" s="134"/>
      <c r="J1320" s="151"/>
      <c r="K1320" s="151"/>
      <c r="L1320" s="166"/>
      <c r="M1320" s="169"/>
      <c r="N1320" s="151"/>
      <c r="O1320" s="169"/>
      <c r="P1320" s="166"/>
      <c r="Q1320" s="169"/>
      <c r="R1320" s="151"/>
      <c r="S1320" s="87"/>
      <c r="T1320" s="166"/>
      <c r="U1320" s="169"/>
      <c r="V1320" s="151"/>
      <c r="W1320" s="86"/>
      <c r="X1320" s="195"/>
    </row>
    <row r="1321" spans="2:24" s="84" customFormat="1" ht="15.75" customHeight="1">
      <c r="B1321" s="142"/>
      <c r="C1321" s="144"/>
      <c r="F1321" s="151"/>
      <c r="G1321" s="158"/>
      <c r="H1321" s="151"/>
      <c r="I1321" s="134"/>
      <c r="J1321" s="151"/>
      <c r="K1321" s="151"/>
      <c r="L1321" s="166"/>
      <c r="M1321" s="169"/>
      <c r="N1321" s="151"/>
      <c r="O1321" s="169"/>
      <c r="P1321" s="166"/>
      <c r="Q1321" s="169"/>
      <c r="R1321" s="151"/>
      <c r="S1321" s="87"/>
      <c r="T1321" s="166"/>
      <c r="U1321" s="169"/>
      <c r="V1321" s="151"/>
      <c r="W1321" s="86"/>
      <c r="X1321" s="195"/>
    </row>
    <row r="1322" spans="2:24" s="84" customFormat="1" ht="15.75" customHeight="1">
      <c r="B1322" s="142"/>
      <c r="C1322" s="144"/>
      <c r="F1322" s="151"/>
      <c r="G1322" s="158"/>
      <c r="H1322" s="151"/>
      <c r="I1322" s="134"/>
      <c r="J1322" s="151"/>
      <c r="K1322" s="151"/>
      <c r="L1322" s="166"/>
      <c r="M1322" s="169"/>
      <c r="N1322" s="151"/>
      <c r="O1322" s="169"/>
      <c r="P1322" s="166"/>
      <c r="Q1322" s="169"/>
      <c r="R1322" s="151"/>
      <c r="S1322" s="87"/>
      <c r="T1322" s="166"/>
      <c r="U1322" s="169"/>
      <c r="V1322" s="151"/>
      <c r="W1322" s="86"/>
      <c r="X1322" s="195"/>
    </row>
    <row r="1323" spans="2:24" s="84" customFormat="1" ht="15.75" customHeight="1">
      <c r="B1323" s="142"/>
      <c r="C1323" s="144"/>
      <c r="F1323" s="151"/>
      <c r="G1323" s="158"/>
      <c r="H1323" s="151"/>
      <c r="I1323" s="134"/>
      <c r="J1323" s="151"/>
      <c r="K1323" s="151"/>
      <c r="L1323" s="166"/>
      <c r="M1323" s="169"/>
      <c r="N1323" s="151"/>
      <c r="O1323" s="169"/>
      <c r="P1323" s="166"/>
      <c r="Q1323" s="169"/>
      <c r="R1323" s="151"/>
      <c r="S1323" s="87"/>
      <c r="T1323" s="166"/>
      <c r="U1323" s="169"/>
      <c r="V1323" s="151"/>
      <c r="W1323" s="86"/>
      <c r="X1323" s="195"/>
    </row>
    <row r="1324" spans="2:24" s="84" customFormat="1" ht="15.75" customHeight="1">
      <c r="B1324" s="142"/>
      <c r="C1324" s="144"/>
      <c r="F1324" s="151"/>
      <c r="G1324" s="158"/>
      <c r="H1324" s="151"/>
      <c r="I1324" s="134"/>
      <c r="J1324" s="151"/>
      <c r="K1324" s="151"/>
      <c r="L1324" s="166"/>
      <c r="M1324" s="169"/>
      <c r="N1324" s="151"/>
      <c r="O1324" s="169"/>
      <c r="P1324" s="166"/>
      <c r="Q1324" s="169"/>
      <c r="R1324" s="151"/>
      <c r="S1324" s="87"/>
      <c r="T1324" s="166"/>
      <c r="U1324" s="169"/>
      <c r="V1324" s="151"/>
      <c r="W1324" s="86"/>
      <c r="X1324" s="195"/>
    </row>
    <row r="1325" spans="2:24" s="84" customFormat="1" ht="15.75" customHeight="1">
      <c r="B1325" s="142"/>
      <c r="C1325" s="144"/>
      <c r="F1325" s="151"/>
      <c r="G1325" s="158"/>
      <c r="H1325" s="151"/>
      <c r="I1325" s="134"/>
      <c r="J1325" s="151"/>
      <c r="K1325" s="151"/>
      <c r="L1325" s="166"/>
      <c r="M1325" s="169"/>
      <c r="N1325" s="151"/>
      <c r="O1325" s="169"/>
      <c r="P1325" s="166"/>
      <c r="Q1325" s="169"/>
      <c r="R1325" s="151"/>
      <c r="S1325" s="87"/>
      <c r="T1325" s="166"/>
      <c r="U1325" s="169"/>
      <c r="V1325" s="151"/>
      <c r="W1325" s="86"/>
      <c r="X1325" s="195"/>
    </row>
    <row r="1326" spans="2:24" s="84" customFormat="1" ht="15.75" customHeight="1">
      <c r="B1326" s="142"/>
      <c r="C1326" s="144"/>
      <c r="F1326" s="151"/>
      <c r="G1326" s="158"/>
      <c r="H1326" s="151"/>
      <c r="I1326" s="134"/>
      <c r="J1326" s="151"/>
      <c r="K1326" s="151"/>
      <c r="L1326" s="166"/>
      <c r="M1326" s="169"/>
      <c r="N1326" s="151"/>
      <c r="O1326" s="169"/>
      <c r="P1326" s="166"/>
      <c r="Q1326" s="169"/>
      <c r="R1326" s="151"/>
      <c r="S1326" s="87"/>
      <c r="T1326" s="166"/>
      <c r="U1326" s="169"/>
      <c r="V1326" s="151"/>
      <c r="W1326" s="86"/>
      <c r="X1326" s="195"/>
    </row>
    <row r="1327" spans="2:24" s="84" customFormat="1" ht="15.75" customHeight="1">
      <c r="B1327" s="142"/>
      <c r="C1327" s="144"/>
      <c r="F1327" s="151"/>
      <c r="G1327" s="158"/>
      <c r="H1327" s="151"/>
      <c r="I1327" s="134"/>
      <c r="J1327" s="151"/>
      <c r="K1327" s="151"/>
      <c r="L1327" s="166"/>
      <c r="M1327" s="169"/>
      <c r="N1327" s="151"/>
      <c r="O1327" s="169"/>
      <c r="P1327" s="166"/>
      <c r="Q1327" s="169"/>
      <c r="R1327" s="151"/>
      <c r="S1327" s="87"/>
      <c r="T1327" s="166"/>
      <c r="U1327" s="169"/>
      <c r="V1327" s="151"/>
      <c r="W1327" s="86"/>
      <c r="X1327" s="195"/>
    </row>
    <row r="1328" spans="2:24" s="84" customFormat="1" ht="15.75" customHeight="1">
      <c r="B1328" s="142"/>
      <c r="C1328" s="144"/>
      <c r="F1328" s="151"/>
      <c r="G1328" s="158"/>
      <c r="H1328" s="151"/>
      <c r="I1328" s="134"/>
      <c r="J1328" s="151"/>
      <c r="K1328" s="151"/>
      <c r="L1328" s="166"/>
      <c r="M1328" s="169"/>
      <c r="N1328" s="151"/>
      <c r="O1328" s="169"/>
      <c r="P1328" s="166"/>
      <c r="Q1328" s="169"/>
      <c r="R1328" s="151"/>
      <c r="S1328" s="87"/>
      <c r="T1328" s="166"/>
      <c r="U1328" s="169"/>
      <c r="V1328" s="151"/>
      <c r="W1328" s="86"/>
      <c r="X1328" s="195"/>
    </row>
    <row r="1329" spans="2:24" s="84" customFormat="1" ht="15.75" customHeight="1">
      <c r="B1329" s="142"/>
      <c r="C1329" s="144"/>
      <c r="F1329" s="151"/>
      <c r="G1329" s="158"/>
      <c r="H1329" s="151"/>
      <c r="I1329" s="134"/>
      <c r="J1329" s="151"/>
      <c r="K1329" s="151"/>
      <c r="L1329" s="166"/>
      <c r="M1329" s="169"/>
      <c r="N1329" s="151"/>
      <c r="O1329" s="169"/>
      <c r="P1329" s="166"/>
      <c r="Q1329" s="169"/>
      <c r="R1329" s="151"/>
      <c r="S1329" s="87"/>
      <c r="T1329" s="166"/>
      <c r="U1329" s="169"/>
      <c r="V1329" s="151"/>
      <c r="W1329" s="86"/>
      <c r="X1329" s="195"/>
    </row>
    <row r="1330" spans="2:24" s="84" customFormat="1" ht="15.75" customHeight="1">
      <c r="B1330" s="142"/>
      <c r="C1330" s="144"/>
      <c r="F1330" s="151"/>
      <c r="G1330" s="158"/>
      <c r="H1330" s="151"/>
      <c r="I1330" s="134"/>
      <c r="J1330" s="151"/>
      <c r="K1330" s="151"/>
      <c r="L1330" s="166"/>
      <c r="M1330" s="169"/>
      <c r="N1330" s="151"/>
      <c r="O1330" s="169"/>
      <c r="P1330" s="166"/>
      <c r="Q1330" s="169"/>
      <c r="R1330" s="151"/>
      <c r="S1330" s="87"/>
      <c r="T1330" s="166"/>
      <c r="U1330" s="169"/>
      <c r="V1330" s="151"/>
      <c r="W1330" s="86"/>
      <c r="X1330" s="195"/>
    </row>
    <row r="1331" spans="2:24" s="84" customFormat="1" ht="15.75" customHeight="1">
      <c r="B1331" s="142"/>
      <c r="C1331" s="144"/>
      <c r="F1331" s="151"/>
      <c r="G1331" s="158"/>
      <c r="H1331" s="151"/>
      <c r="I1331" s="134"/>
      <c r="J1331" s="151"/>
      <c r="K1331" s="151"/>
      <c r="L1331" s="166"/>
      <c r="M1331" s="169"/>
      <c r="N1331" s="151"/>
      <c r="O1331" s="169"/>
      <c r="P1331" s="166"/>
      <c r="Q1331" s="169"/>
      <c r="R1331" s="151"/>
      <c r="S1331" s="87"/>
      <c r="T1331" s="166"/>
      <c r="U1331" s="169"/>
      <c r="V1331" s="151"/>
      <c r="W1331" s="86"/>
      <c r="X1331" s="195"/>
    </row>
    <row r="1332" spans="2:24" s="84" customFormat="1" ht="15.75" customHeight="1">
      <c r="B1332" s="142"/>
      <c r="C1332" s="144"/>
      <c r="F1332" s="151"/>
      <c r="G1332" s="158"/>
      <c r="H1332" s="151"/>
      <c r="I1332" s="134"/>
      <c r="J1332" s="151"/>
      <c r="K1332" s="151"/>
      <c r="L1332" s="166"/>
      <c r="M1332" s="169"/>
      <c r="N1332" s="151"/>
      <c r="O1332" s="169"/>
      <c r="P1332" s="166"/>
      <c r="Q1332" s="169"/>
      <c r="R1332" s="151"/>
      <c r="S1332" s="87"/>
      <c r="T1332" s="166"/>
      <c r="U1332" s="169"/>
      <c r="V1332" s="151"/>
      <c r="W1332" s="86"/>
      <c r="X1332" s="195"/>
    </row>
    <row r="1333" spans="2:24" s="84" customFormat="1" ht="15.75" customHeight="1">
      <c r="B1333" s="142"/>
      <c r="C1333" s="144"/>
      <c r="F1333" s="151"/>
      <c r="G1333" s="158"/>
      <c r="H1333" s="151"/>
      <c r="I1333" s="134"/>
      <c r="J1333" s="151"/>
      <c r="K1333" s="151"/>
      <c r="L1333" s="166"/>
      <c r="M1333" s="169"/>
      <c r="N1333" s="151"/>
      <c r="O1333" s="169"/>
      <c r="P1333" s="166"/>
      <c r="Q1333" s="169"/>
      <c r="R1333" s="151"/>
      <c r="S1333" s="87"/>
      <c r="T1333" s="166"/>
      <c r="U1333" s="169"/>
      <c r="V1333" s="151"/>
      <c r="W1333" s="86"/>
      <c r="X1333" s="195"/>
    </row>
    <row r="1334" spans="2:24" s="84" customFormat="1" ht="15.75" customHeight="1">
      <c r="B1334" s="142"/>
      <c r="C1334" s="144"/>
      <c r="F1334" s="151"/>
      <c r="G1334" s="158"/>
      <c r="H1334" s="151"/>
      <c r="I1334" s="134"/>
      <c r="J1334" s="151"/>
      <c r="K1334" s="151"/>
      <c r="L1334" s="166"/>
      <c r="M1334" s="169"/>
      <c r="N1334" s="151"/>
      <c r="O1334" s="169"/>
      <c r="P1334" s="166"/>
      <c r="Q1334" s="169"/>
      <c r="R1334" s="151"/>
      <c r="S1334" s="87"/>
      <c r="T1334" s="166"/>
      <c r="U1334" s="169"/>
      <c r="V1334" s="151"/>
      <c r="W1334" s="86"/>
      <c r="X1334" s="195"/>
    </row>
    <row r="1335" spans="2:24" s="84" customFormat="1" ht="15.75" customHeight="1">
      <c r="B1335" s="142"/>
      <c r="C1335" s="144"/>
      <c r="F1335" s="151"/>
      <c r="G1335" s="158"/>
      <c r="H1335" s="151"/>
      <c r="I1335" s="134"/>
      <c r="J1335" s="151"/>
      <c r="K1335" s="151"/>
      <c r="L1335" s="166"/>
      <c r="M1335" s="169"/>
      <c r="N1335" s="151"/>
      <c r="O1335" s="169"/>
      <c r="P1335" s="166"/>
      <c r="Q1335" s="169"/>
      <c r="R1335" s="151"/>
      <c r="S1335" s="87"/>
      <c r="T1335" s="166"/>
      <c r="U1335" s="169"/>
      <c r="V1335" s="151"/>
      <c r="W1335" s="86"/>
      <c r="X1335" s="195"/>
    </row>
    <row r="1336" spans="2:24" s="84" customFormat="1" ht="15.75" customHeight="1">
      <c r="B1336" s="142"/>
      <c r="C1336" s="144"/>
      <c r="F1336" s="151"/>
      <c r="G1336" s="158"/>
      <c r="H1336" s="151"/>
      <c r="I1336" s="134"/>
      <c r="J1336" s="151"/>
      <c r="K1336" s="151"/>
      <c r="L1336" s="166"/>
      <c r="M1336" s="169"/>
      <c r="N1336" s="151"/>
      <c r="O1336" s="169"/>
      <c r="P1336" s="166"/>
      <c r="Q1336" s="169"/>
      <c r="R1336" s="151"/>
      <c r="S1336" s="87"/>
      <c r="T1336" s="166"/>
      <c r="U1336" s="169"/>
      <c r="V1336" s="151"/>
      <c r="W1336" s="86"/>
      <c r="X1336" s="195"/>
    </row>
    <row r="1337" spans="2:24" s="84" customFormat="1" ht="15.75" customHeight="1">
      <c r="B1337" s="142"/>
      <c r="C1337" s="144"/>
      <c r="F1337" s="151"/>
      <c r="G1337" s="158"/>
      <c r="H1337" s="151"/>
      <c r="I1337" s="134"/>
      <c r="J1337" s="151"/>
      <c r="K1337" s="151"/>
      <c r="L1337" s="166"/>
      <c r="M1337" s="169"/>
      <c r="N1337" s="151"/>
      <c r="O1337" s="169"/>
      <c r="P1337" s="166"/>
      <c r="Q1337" s="169"/>
      <c r="R1337" s="151"/>
      <c r="S1337" s="87"/>
      <c r="T1337" s="166"/>
      <c r="U1337" s="169"/>
      <c r="V1337" s="151"/>
      <c r="W1337" s="86"/>
      <c r="X1337" s="195"/>
    </row>
    <row r="1338" spans="2:24" s="84" customFormat="1" ht="15.75" customHeight="1">
      <c r="B1338" s="142"/>
      <c r="C1338" s="144"/>
      <c r="F1338" s="151"/>
      <c r="G1338" s="158"/>
      <c r="H1338" s="151"/>
      <c r="I1338" s="134"/>
      <c r="J1338" s="151"/>
      <c r="K1338" s="151"/>
      <c r="L1338" s="166"/>
      <c r="M1338" s="169"/>
      <c r="N1338" s="151"/>
      <c r="O1338" s="169"/>
      <c r="P1338" s="166"/>
      <c r="Q1338" s="169"/>
      <c r="R1338" s="151"/>
      <c r="S1338" s="87"/>
      <c r="T1338" s="166"/>
      <c r="U1338" s="169"/>
      <c r="V1338" s="151"/>
      <c r="W1338" s="86"/>
      <c r="X1338" s="195"/>
    </row>
    <row r="1339" spans="2:24" s="84" customFormat="1" ht="15.75" customHeight="1">
      <c r="B1339" s="142"/>
      <c r="C1339" s="144"/>
      <c r="F1339" s="151"/>
      <c r="G1339" s="158"/>
      <c r="H1339" s="151"/>
      <c r="I1339" s="134"/>
      <c r="J1339" s="151"/>
      <c r="K1339" s="151"/>
      <c r="L1339" s="166"/>
      <c r="M1339" s="169"/>
      <c r="N1339" s="151"/>
      <c r="O1339" s="169"/>
      <c r="P1339" s="166"/>
      <c r="Q1339" s="169"/>
      <c r="R1339" s="151"/>
      <c r="S1339" s="87"/>
      <c r="T1339" s="166"/>
      <c r="U1339" s="169"/>
      <c r="V1339" s="151"/>
      <c r="W1339" s="86"/>
      <c r="X1339" s="195"/>
    </row>
    <row r="1340" spans="2:24" s="84" customFormat="1" ht="15.75" customHeight="1">
      <c r="B1340" s="142"/>
      <c r="C1340" s="144"/>
      <c r="F1340" s="151"/>
      <c r="G1340" s="158"/>
      <c r="H1340" s="151"/>
      <c r="I1340" s="134"/>
      <c r="J1340" s="151"/>
      <c r="K1340" s="151"/>
      <c r="L1340" s="166"/>
      <c r="M1340" s="169"/>
      <c r="N1340" s="151"/>
      <c r="O1340" s="169"/>
      <c r="P1340" s="166"/>
      <c r="Q1340" s="169"/>
      <c r="R1340" s="151"/>
      <c r="S1340" s="87"/>
      <c r="T1340" s="166"/>
      <c r="U1340" s="169"/>
      <c r="V1340" s="151"/>
      <c r="W1340" s="86"/>
      <c r="X1340" s="195"/>
    </row>
    <row r="1341" spans="2:24" s="84" customFormat="1" ht="15.75" customHeight="1">
      <c r="B1341" s="142"/>
      <c r="C1341" s="144"/>
      <c r="F1341" s="151"/>
      <c r="G1341" s="158"/>
      <c r="H1341" s="151"/>
      <c r="I1341" s="134"/>
      <c r="J1341" s="151"/>
      <c r="K1341" s="151"/>
      <c r="L1341" s="166"/>
      <c r="M1341" s="169"/>
      <c r="N1341" s="151"/>
      <c r="O1341" s="169"/>
      <c r="P1341" s="166"/>
      <c r="Q1341" s="169"/>
      <c r="R1341" s="151"/>
      <c r="S1341" s="87"/>
      <c r="T1341" s="166"/>
      <c r="U1341" s="169"/>
      <c r="V1341" s="151"/>
      <c r="W1341" s="86"/>
      <c r="X1341" s="195"/>
    </row>
    <row r="1342" spans="2:24" s="84" customFormat="1" ht="15.75" customHeight="1">
      <c r="B1342" s="142"/>
      <c r="C1342" s="144"/>
      <c r="F1342" s="151"/>
      <c r="G1342" s="158"/>
      <c r="H1342" s="151"/>
      <c r="I1342" s="134"/>
      <c r="J1342" s="151"/>
      <c r="K1342" s="151"/>
      <c r="L1342" s="166"/>
      <c r="M1342" s="169"/>
      <c r="N1342" s="151"/>
      <c r="O1342" s="169"/>
      <c r="P1342" s="166"/>
      <c r="Q1342" s="169"/>
      <c r="R1342" s="151"/>
      <c r="S1342" s="87"/>
      <c r="T1342" s="166"/>
      <c r="U1342" s="169"/>
      <c r="V1342" s="151"/>
      <c r="W1342" s="86"/>
      <c r="X1342" s="195"/>
    </row>
    <row r="1343" spans="2:24" s="84" customFormat="1" ht="15.75" customHeight="1">
      <c r="B1343" s="142"/>
      <c r="C1343" s="144"/>
      <c r="F1343" s="151"/>
      <c r="G1343" s="158"/>
      <c r="H1343" s="151"/>
      <c r="I1343" s="134"/>
      <c r="J1343" s="151"/>
      <c r="K1343" s="151"/>
      <c r="L1343" s="166"/>
      <c r="M1343" s="169"/>
      <c r="N1343" s="151"/>
      <c r="O1343" s="169"/>
      <c r="P1343" s="166"/>
      <c r="Q1343" s="169"/>
      <c r="R1343" s="151"/>
      <c r="S1343" s="87"/>
      <c r="T1343" s="166"/>
      <c r="U1343" s="169"/>
      <c r="V1343" s="151"/>
      <c r="W1343" s="86"/>
      <c r="X1343" s="195"/>
    </row>
    <row r="1344" spans="2:24" s="84" customFormat="1" ht="15.75" customHeight="1">
      <c r="B1344" s="142"/>
      <c r="C1344" s="144"/>
      <c r="F1344" s="151"/>
      <c r="G1344" s="158"/>
      <c r="H1344" s="151"/>
      <c r="I1344" s="134"/>
      <c r="J1344" s="151"/>
      <c r="K1344" s="151"/>
      <c r="L1344" s="166"/>
      <c r="M1344" s="169"/>
      <c r="N1344" s="151"/>
      <c r="O1344" s="169"/>
      <c r="P1344" s="166"/>
      <c r="Q1344" s="169"/>
      <c r="R1344" s="151"/>
      <c r="S1344" s="87"/>
      <c r="T1344" s="166"/>
      <c r="U1344" s="169"/>
      <c r="V1344" s="151"/>
      <c r="W1344" s="86"/>
      <c r="X1344" s="195"/>
    </row>
    <row r="1345" spans="2:24" s="84" customFormat="1" ht="15.75" customHeight="1">
      <c r="B1345" s="142"/>
      <c r="C1345" s="144"/>
      <c r="F1345" s="151"/>
      <c r="G1345" s="158"/>
      <c r="H1345" s="151"/>
      <c r="I1345" s="134"/>
      <c r="J1345" s="151"/>
      <c r="K1345" s="151"/>
      <c r="L1345" s="166"/>
      <c r="M1345" s="169"/>
      <c r="N1345" s="151"/>
      <c r="O1345" s="169"/>
      <c r="P1345" s="166"/>
      <c r="Q1345" s="169"/>
      <c r="R1345" s="151"/>
      <c r="S1345" s="87"/>
      <c r="T1345" s="166"/>
      <c r="U1345" s="169"/>
      <c r="V1345" s="151"/>
      <c r="W1345" s="86"/>
      <c r="X1345" s="195"/>
    </row>
    <row r="1346" spans="2:24" s="84" customFormat="1" ht="15.75" customHeight="1">
      <c r="B1346" s="142"/>
      <c r="C1346" s="144"/>
      <c r="F1346" s="151"/>
      <c r="G1346" s="158"/>
      <c r="H1346" s="151"/>
      <c r="I1346" s="134"/>
      <c r="J1346" s="151"/>
      <c r="K1346" s="151"/>
      <c r="L1346" s="166"/>
      <c r="M1346" s="169"/>
      <c r="N1346" s="151"/>
      <c r="O1346" s="169"/>
      <c r="P1346" s="166"/>
      <c r="Q1346" s="169"/>
      <c r="R1346" s="151"/>
      <c r="S1346" s="87"/>
      <c r="T1346" s="166"/>
      <c r="U1346" s="169"/>
      <c r="V1346" s="151"/>
      <c r="W1346" s="86"/>
      <c r="X1346" s="195"/>
    </row>
    <row r="1347" spans="2:24" s="84" customFormat="1" ht="15.75" customHeight="1">
      <c r="B1347" s="142"/>
      <c r="C1347" s="144"/>
      <c r="F1347" s="151"/>
      <c r="G1347" s="158"/>
      <c r="H1347" s="151"/>
      <c r="I1347" s="134"/>
      <c r="J1347" s="151"/>
      <c r="K1347" s="151"/>
      <c r="L1347" s="166"/>
      <c r="M1347" s="169"/>
      <c r="N1347" s="151"/>
      <c r="O1347" s="169"/>
      <c r="P1347" s="166"/>
      <c r="Q1347" s="169"/>
      <c r="R1347" s="151"/>
      <c r="S1347" s="87"/>
      <c r="T1347" s="166"/>
      <c r="U1347" s="169"/>
      <c r="V1347" s="151"/>
      <c r="W1347" s="86"/>
      <c r="X1347" s="195"/>
    </row>
    <row r="1348" spans="2:24" s="84" customFormat="1" ht="15.75" customHeight="1">
      <c r="B1348" s="142"/>
      <c r="C1348" s="144"/>
      <c r="F1348" s="151"/>
      <c r="G1348" s="158"/>
      <c r="H1348" s="151"/>
      <c r="I1348" s="134"/>
      <c r="J1348" s="151"/>
      <c r="K1348" s="151"/>
      <c r="L1348" s="166"/>
      <c r="M1348" s="169"/>
      <c r="N1348" s="151"/>
      <c r="O1348" s="169"/>
      <c r="P1348" s="166"/>
      <c r="Q1348" s="169"/>
      <c r="R1348" s="151"/>
      <c r="S1348" s="87"/>
      <c r="T1348" s="166"/>
      <c r="U1348" s="169"/>
      <c r="V1348" s="151"/>
      <c r="W1348" s="86"/>
      <c r="X1348" s="195"/>
    </row>
    <row r="1349" spans="2:24" s="84" customFormat="1" ht="15.75" customHeight="1">
      <c r="B1349" s="142"/>
      <c r="C1349" s="144"/>
      <c r="F1349" s="151"/>
      <c r="G1349" s="158"/>
      <c r="H1349" s="151"/>
      <c r="I1349" s="134"/>
      <c r="J1349" s="151"/>
      <c r="K1349" s="151"/>
      <c r="L1349" s="166"/>
      <c r="M1349" s="169"/>
      <c r="N1349" s="151"/>
      <c r="O1349" s="169"/>
      <c r="P1349" s="166"/>
      <c r="Q1349" s="169"/>
      <c r="R1349" s="151"/>
      <c r="S1349" s="87"/>
      <c r="T1349" s="166"/>
      <c r="U1349" s="169"/>
      <c r="V1349" s="151"/>
      <c r="W1349" s="86"/>
      <c r="X1349" s="195"/>
    </row>
    <row r="1350" spans="2:24" s="84" customFormat="1" ht="15.75" customHeight="1">
      <c r="B1350" s="142"/>
      <c r="C1350" s="144"/>
      <c r="F1350" s="151"/>
      <c r="G1350" s="158"/>
      <c r="H1350" s="151"/>
      <c r="I1350" s="134"/>
      <c r="J1350" s="151"/>
      <c r="K1350" s="151"/>
      <c r="L1350" s="166"/>
      <c r="M1350" s="169"/>
      <c r="N1350" s="151"/>
      <c r="O1350" s="169"/>
      <c r="P1350" s="166"/>
      <c r="Q1350" s="169"/>
      <c r="R1350" s="151"/>
      <c r="S1350" s="87"/>
      <c r="T1350" s="166"/>
      <c r="U1350" s="169"/>
      <c r="V1350" s="151"/>
      <c r="W1350" s="86"/>
      <c r="X1350" s="195"/>
    </row>
    <row r="1351" spans="2:24" s="84" customFormat="1" ht="15.75" customHeight="1">
      <c r="B1351" s="142"/>
      <c r="C1351" s="144"/>
      <c r="F1351" s="151"/>
      <c r="G1351" s="158"/>
      <c r="H1351" s="151"/>
      <c r="I1351" s="134"/>
      <c r="J1351" s="151"/>
      <c r="K1351" s="151"/>
      <c r="L1351" s="166"/>
      <c r="M1351" s="169"/>
      <c r="N1351" s="151"/>
      <c r="O1351" s="169"/>
      <c r="P1351" s="166"/>
      <c r="Q1351" s="169"/>
      <c r="R1351" s="151"/>
      <c r="S1351" s="87"/>
      <c r="T1351" s="166"/>
      <c r="U1351" s="169"/>
      <c r="V1351" s="151"/>
      <c r="W1351" s="86"/>
      <c r="X1351" s="195"/>
    </row>
    <row r="1352" spans="2:24" s="84" customFormat="1" ht="15.75" customHeight="1">
      <c r="B1352" s="142"/>
      <c r="C1352" s="144"/>
      <c r="F1352" s="151"/>
      <c r="G1352" s="158"/>
      <c r="H1352" s="151"/>
      <c r="I1352" s="134"/>
      <c r="J1352" s="151"/>
      <c r="K1352" s="151"/>
      <c r="L1352" s="166"/>
      <c r="M1352" s="169"/>
      <c r="N1352" s="151"/>
      <c r="O1352" s="169"/>
      <c r="P1352" s="166"/>
      <c r="Q1352" s="169"/>
      <c r="R1352" s="151"/>
      <c r="S1352" s="87"/>
      <c r="T1352" s="166"/>
      <c r="U1352" s="169"/>
      <c r="V1352" s="151"/>
      <c r="W1352" s="86"/>
      <c r="X1352" s="195"/>
    </row>
    <row r="1353" spans="2:24" s="84" customFormat="1" ht="15.75" customHeight="1">
      <c r="B1353" s="142"/>
      <c r="C1353" s="144"/>
      <c r="F1353" s="151"/>
      <c r="G1353" s="158"/>
      <c r="H1353" s="151"/>
      <c r="I1353" s="134"/>
      <c r="J1353" s="151"/>
      <c r="K1353" s="151"/>
      <c r="L1353" s="166"/>
      <c r="M1353" s="169"/>
      <c r="N1353" s="151"/>
      <c r="O1353" s="169"/>
      <c r="P1353" s="166"/>
      <c r="Q1353" s="169"/>
      <c r="R1353" s="151"/>
      <c r="S1353" s="87"/>
      <c r="T1353" s="166"/>
      <c r="U1353" s="169"/>
      <c r="V1353" s="151"/>
      <c r="W1353" s="86"/>
      <c r="X1353" s="195"/>
    </row>
    <row r="1354" spans="2:24" s="84" customFormat="1" ht="15.75" customHeight="1">
      <c r="B1354" s="142"/>
      <c r="C1354" s="144"/>
      <c r="F1354" s="151"/>
      <c r="G1354" s="158"/>
      <c r="H1354" s="151"/>
      <c r="I1354" s="134"/>
      <c r="J1354" s="151"/>
      <c r="K1354" s="151"/>
      <c r="L1354" s="166"/>
      <c r="M1354" s="169"/>
      <c r="N1354" s="151"/>
      <c r="O1354" s="169"/>
      <c r="P1354" s="166"/>
      <c r="Q1354" s="169"/>
      <c r="R1354" s="151"/>
      <c r="S1354" s="87"/>
      <c r="T1354" s="166"/>
      <c r="U1354" s="169"/>
      <c r="V1354" s="151"/>
      <c r="W1354" s="86"/>
      <c r="X1354" s="195"/>
    </row>
    <row r="1355" spans="2:24" s="84" customFormat="1" ht="15.75" customHeight="1">
      <c r="B1355" s="142"/>
      <c r="C1355" s="144"/>
      <c r="F1355" s="151"/>
      <c r="G1355" s="158"/>
      <c r="H1355" s="151"/>
      <c r="I1355" s="134"/>
      <c r="J1355" s="151"/>
      <c r="K1355" s="151"/>
      <c r="L1355" s="166"/>
      <c r="M1355" s="169"/>
      <c r="N1355" s="151"/>
      <c r="O1355" s="169"/>
      <c r="P1355" s="166"/>
      <c r="Q1355" s="169"/>
      <c r="R1355" s="151"/>
      <c r="S1355" s="87"/>
      <c r="T1355" s="166"/>
      <c r="U1355" s="169"/>
      <c r="V1355" s="151"/>
      <c r="W1355" s="86"/>
      <c r="X1355" s="195"/>
    </row>
    <row r="1356" spans="2:24" s="84" customFormat="1" ht="15.75" customHeight="1">
      <c r="B1356" s="142"/>
      <c r="C1356" s="144"/>
      <c r="F1356" s="151"/>
      <c r="G1356" s="158"/>
      <c r="H1356" s="151"/>
      <c r="I1356" s="134"/>
      <c r="J1356" s="151"/>
      <c r="K1356" s="151"/>
      <c r="L1356" s="166"/>
      <c r="M1356" s="169"/>
      <c r="N1356" s="151"/>
      <c r="O1356" s="169"/>
      <c r="P1356" s="166"/>
      <c r="Q1356" s="169"/>
      <c r="R1356" s="151"/>
      <c r="S1356" s="87"/>
      <c r="T1356" s="166"/>
      <c r="U1356" s="169"/>
      <c r="V1356" s="151"/>
      <c r="W1356" s="86"/>
      <c r="X1356" s="195"/>
    </row>
    <row r="1357" spans="2:24" s="84" customFormat="1" ht="15.75" customHeight="1">
      <c r="B1357" s="142"/>
      <c r="C1357" s="144"/>
      <c r="F1357" s="151"/>
      <c r="G1357" s="158"/>
      <c r="H1357" s="151"/>
      <c r="I1357" s="134"/>
      <c r="J1357" s="151"/>
      <c r="K1357" s="151"/>
      <c r="L1357" s="166"/>
      <c r="M1357" s="169"/>
      <c r="N1357" s="151"/>
      <c r="O1357" s="169"/>
      <c r="P1357" s="166"/>
      <c r="Q1357" s="169"/>
      <c r="R1357" s="151"/>
      <c r="S1357" s="87"/>
      <c r="T1357" s="166"/>
      <c r="U1357" s="169"/>
      <c r="V1357" s="151"/>
      <c r="W1357" s="86"/>
      <c r="X1357" s="195"/>
    </row>
    <row r="1358" spans="2:24" s="84" customFormat="1" ht="15.75" customHeight="1">
      <c r="B1358" s="142"/>
      <c r="C1358" s="144"/>
      <c r="F1358" s="151"/>
      <c r="G1358" s="158"/>
      <c r="H1358" s="151"/>
      <c r="I1358" s="134"/>
      <c r="J1358" s="151"/>
      <c r="K1358" s="151"/>
      <c r="L1358" s="166"/>
      <c r="M1358" s="169"/>
      <c r="N1358" s="151"/>
      <c r="O1358" s="169"/>
      <c r="P1358" s="166"/>
      <c r="Q1358" s="169"/>
      <c r="R1358" s="151"/>
      <c r="S1358" s="87"/>
      <c r="T1358" s="166"/>
      <c r="U1358" s="169"/>
      <c r="V1358" s="151"/>
      <c r="W1358" s="86"/>
      <c r="X1358" s="195"/>
    </row>
    <row r="1359" spans="2:24" s="84" customFormat="1" ht="15.75" customHeight="1">
      <c r="B1359" s="142"/>
      <c r="C1359" s="144"/>
      <c r="F1359" s="151"/>
      <c r="G1359" s="158"/>
      <c r="H1359" s="151"/>
      <c r="I1359" s="134"/>
      <c r="J1359" s="151"/>
      <c r="K1359" s="151"/>
      <c r="L1359" s="166"/>
      <c r="M1359" s="169"/>
      <c r="N1359" s="151"/>
      <c r="O1359" s="169"/>
      <c r="P1359" s="166"/>
      <c r="Q1359" s="169"/>
      <c r="R1359" s="151"/>
      <c r="S1359" s="87"/>
      <c r="T1359" s="166"/>
      <c r="U1359" s="169"/>
      <c r="V1359" s="151"/>
      <c r="W1359" s="86"/>
      <c r="X1359" s="195"/>
    </row>
    <row r="1360" spans="2:24" s="84" customFormat="1" ht="15.75" customHeight="1">
      <c r="B1360" s="142"/>
      <c r="C1360" s="144"/>
      <c r="F1360" s="151"/>
      <c r="G1360" s="158"/>
      <c r="H1360" s="151"/>
      <c r="I1360" s="134"/>
      <c r="J1360" s="151"/>
      <c r="K1360" s="151"/>
      <c r="L1360" s="166"/>
      <c r="M1360" s="169"/>
      <c r="N1360" s="151"/>
      <c r="O1360" s="169"/>
      <c r="P1360" s="166"/>
      <c r="Q1360" s="169"/>
      <c r="R1360" s="151"/>
      <c r="S1360" s="87"/>
      <c r="T1360" s="166"/>
      <c r="U1360" s="169"/>
      <c r="V1360" s="151"/>
      <c r="W1360" s="86"/>
      <c r="X1360" s="195"/>
    </row>
    <row r="1361" spans="2:24" s="84" customFormat="1" ht="15.75" customHeight="1">
      <c r="B1361" s="142"/>
      <c r="C1361" s="144"/>
      <c r="F1361" s="151"/>
      <c r="G1361" s="158"/>
      <c r="H1361" s="151"/>
      <c r="I1361" s="134"/>
      <c r="J1361" s="151"/>
      <c r="K1361" s="151"/>
      <c r="L1361" s="166"/>
      <c r="M1361" s="169"/>
      <c r="N1361" s="151"/>
      <c r="O1361" s="169"/>
      <c r="P1361" s="166"/>
      <c r="Q1361" s="169"/>
      <c r="R1361" s="151"/>
      <c r="S1361" s="87"/>
      <c r="T1361" s="166"/>
      <c r="U1361" s="169"/>
      <c r="V1361" s="151"/>
      <c r="W1361" s="86"/>
      <c r="X1361" s="195"/>
    </row>
    <row r="1362" spans="2:24" s="84" customFormat="1" ht="15.75" customHeight="1">
      <c r="B1362" s="142"/>
      <c r="C1362" s="144"/>
      <c r="F1362" s="151"/>
      <c r="G1362" s="158"/>
      <c r="H1362" s="151"/>
      <c r="I1362" s="134"/>
      <c r="J1362" s="151"/>
      <c r="K1362" s="151"/>
      <c r="L1362" s="166"/>
      <c r="M1362" s="169"/>
      <c r="N1362" s="151"/>
      <c r="O1362" s="169"/>
      <c r="P1362" s="166"/>
      <c r="Q1362" s="169"/>
      <c r="R1362" s="151"/>
      <c r="S1362" s="87"/>
      <c r="T1362" s="166"/>
      <c r="U1362" s="169"/>
      <c r="V1362" s="151"/>
      <c r="W1362" s="86"/>
      <c r="X1362" s="195"/>
    </row>
    <row r="1363" spans="2:24" s="84" customFormat="1" ht="15.75" customHeight="1">
      <c r="B1363" s="142"/>
      <c r="C1363" s="144"/>
      <c r="F1363" s="151"/>
      <c r="G1363" s="158"/>
      <c r="H1363" s="151"/>
      <c r="I1363" s="134"/>
      <c r="J1363" s="151"/>
      <c r="K1363" s="151"/>
      <c r="L1363" s="166"/>
      <c r="M1363" s="169"/>
      <c r="N1363" s="151"/>
      <c r="O1363" s="169"/>
      <c r="P1363" s="166"/>
      <c r="Q1363" s="169"/>
      <c r="R1363" s="151"/>
      <c r="S1363" s="87"/>
      <c r="T1363" s="166"/>
      <c r="U1363" s="169"/>
      <c r="V1363" s="151"/>
      <c r="W1363" s="86"/>
      <c r="X1363" s="195"/>
    </row>
    <row r="1364" spans="2:24" s="84" customFormat="1" ht="15.75" customHeight="1">
      <c r="B1364" s="142"/>
      <c r="C1364" s="144"/>
      <c r="F1364" s="151"/>
      <c r="G1364" s="158"/>
      <c r="H1364" s="151"/>
      <c r="I1364" s="134"/>
      <c r="J1364" s="151"/>
      <c r="K1364" s="151"/>
      <c r="L1364" s="166"/>
      <c r="M1364" s="169"/>
      <c r="N1364" s="151"/>
      <c r="O1364" s="169"/>
      <c r="P1364" s="166"/>
      <c r="Q1364" s="169"/>
      <c r="R1364" s="151"/>
      <c r="S1364" s="87"/>
      <c r="T1364" s="166"/>
      <c r="U1364" s="169"/>
      <c r="V1364" s="151"/>
      <c r="W1364" s="86"/>
      <c r="X1364" s="195"/>
    </row>
    <row r="1365" spans="2:24" s="84" customFormat="1" ht="15.75" customHeight="1">
      <c r="B1365" s="142"/>
      <c r="C1365" s="144"/>
      <c r="F1365" s="151"/>
      <c r="G1365" s="158"/>
      <c r="H1365" s="151"/>
      <c r="I1365" s="134"/>
      <c r="J1365" s="151"/>
      <c r="K1365" s="151"/>
      <c r="L1365" s="166"/>
      <c r="M1365" s="169"/>
      <c r="N1365" s="151"/>
      <c r="O1365" s="169"/>
      <c r="P1365" s="166"/>
      <c r="Q1365" s="169"/>
      <c r="R1365" s="151"/>
      <c r="S1365" s="87"/>
      <c r="T1365" s="166"/>
      <c r="U1365" s="169"/>
      <c r="V1365" s="151"/>
      <c r="W1365" s="86"/>
      <c r="X1365" s="195"/>
    </row>
    <row r="1366" spans="2:24" s="84" customFormat="1" ht="15.75" customHeight="1">
      <c r="B1366" s="142"/>
      <c r="C1366" s="144"/>
      <c r="F1366" s="151"/>
      <c r="G1366" s="158"/>
      <c r="H1366" s="151"/>
      <c r="I1366" s="134"/>
      <c r="J1366" s="151"/>
      <c r="K1366" s="151"/>
      <c r="L1366" s="166"/>
      <c r="M1366" s="169"/>
      <c r="N1366" s="151"/>
      <c r="O1366" s="169"/>
      <c r="P1366" s="166"/>
      <c r="Q1366" s="169"/>
      <c r="R1366" s="151"/>
      <c r="S1366" s="87"/>
      <c r="T1366" s="166"/>
      <c r="U1366" s="169"/>
      <c r="V1366" s="151"/>
      <c r="W1366" s="86"/>
      <c r="X1366" s="195"/>
    </row>
    <row r="1367" spans="2:24" s="84" customFormat="1" ht="15.75" customHeight="1">
      <c r="B1367" s="142"/>
      <c r="C1367" s="144"/>
      <c r="F1367" s="151"/>
      <c r="G1367" s="158"/>
      <c r="H1367" s="151"/>
      <c r="I1367" s="134"/>
      <c r="J1367" s="151"/>
      <c r="K1367" s="151"/>
      <c r="L1367" s="166"/>
      <c r="M1367" s="169"/>
      <c r="N1367" s="151"/>
      <c r="O1367" s="169"/>
      <c r="P1367" s="166"/>
      <c r="Q1367" s="169"/>
      <c r="R1367" s="151"/>
      <c r="S1367" s="87"/>
      <c r="T1367" s="166"/>
      <c r="U1367" s="169"/>
      <c r="V1367" s="151"/>
      <c r="W1367" s="86"/>
      <c r="X1367" s="195"/>
    </row>
    <row r="1368" spans="2:24" s="84" customFormat="1" ht="15.75" customHeight="1">
      <c r="B1368" s="142"/>
      <c r="C1368" s="144"/>
      <c r="F1368" s="151"/>
      <c r="G1368" s="158"/>
      <c r="H1368" s="151"/>
      <c r="I1368" s="134"/>
      <c r="J1368" s="151"/>
      <c r="K1368" s="151"/>
      <c r="L1368" s="166"/>
      <c r="M1368" s="169"/>
      <c r="N1368" s="151"/>
      <c r="O1368" s="169"/>
      <c r="P1368" s="166"/>
      <c r="Q1368" s="169"/>
      <c r="R1368" s="151"/>
      <c r="S1368" s="87"/>
      <c r="T1368" s="166"/>
      <c r="U1368" s="169"/>
      <c r="V1368" s="151"/>
      <c r="W1368" s="86"/>
      <c r="X1368" s="195"/>
    </row>
    <row r="1369" spans="2:24" s="84" customFormat="1" ht="15.75" customHeight="1">
      <c r="B1369" s="142"/>
      <c r="C1369" s="144"/>
      <c r="F1369" s="151"/>
      <c r="G1369" s="158"/>
      <c r="H1369" s="151"/>
      <c r="I1369" s="134"/>
      <c r="J1369" s="151"/>
      <c r="K1369" s="151"/>
      <c r="L1369" s="166"/>
      <c r="M1369" s="169"/>
      <c r="N1369" s="151"/>
      <c r="O1369" s="169"/>
      <c r="P1369" s="166"/>
      <c r="Q1369" s="169"/>
      <c r="R1369" s="151"/>
      <c r="S1369" s="87"/>
      <c r="T1369" s="166"/>
      <c r="U1369" s="169"/>
      <c r="V1369" s="151"/>
      <c r="W1369" s="86"/>
      <c r="X1369" s="195"/>
    </row>
    <row r="1370" spans="2:24" ht="15.75" customHeight="1">
      <c r="V1370" s="187"/>
    </row>
  </sheetData>
  <sheetProtection algorithmName="SHA-512" hashValue="vJrhSzRT714ii7//wde6iNfwZfpfQwTxEIJJ2HB0PhgAVOw9N6Xk4KZbtYoYuD92wMSzm8sMzYjvFf3I/SjuGQ==" saltValue="O8Sq8WYzBthyk/2GCULTlw==" spinCount="100000" sheet="1" objects="1" scenarios="1" selectLockedCells="1"/>
  <mergeCells count="4">
    <mergeCell ref="I1:K2"/>
    <mergeCell ref="L1:L2"/>
    <mergeCell ref="C1:F2"/>
    <mergeCell ref="G1:H2"/>
  </mergeCells>
  <conditionalFormatting sqref="A4:A503">
    <cfRule type="notContainsBlanks" dxfId="33" priority="11">
      <formula>LEN(TRIM(A4))&gt;0</formula>
    </cfRule>
  </conditionalFormatting>
  <conditionalFormatting sqref="I4:K503">
    <cfRule type="notContainsBlanks" dxfId="32" priority="12">
      <formula>LEN(TRIM(I4))&gt;0</formula>
    </cfRule>
    <cfRule type="containsBlanks" dxfId="31" priority="17">
      <formula>LEN(TRIM(I4))=0</formula>
    </cfRule>
  </conditionalFormatting>
  <conditionalFormatting sqref="M4:O503">
    <cfRule type="containsBlanks" dxfId="30" priority="20">
      <formula>LEN(TRIM(M4))=0</formula>
    </cfRule>
  </conditionalFormatting>
  <conditionalFormatting sqref="Q4:Q503 M4:O503">
    <cfRule type="notContainsBlanks" dxfId="29" priority="7">
      <formula>LEN(TRIM(M4))&gt;0</formula>
    </cfRule>
  </conditionalFormatting>
  <conditionalFormatting sqref="Q4:R503">
    <cfRule type="cellIs" dxfId="28" priority="4" stopIfTrue="1" operator="greaterThan">
      <formula>0</formula>
    </cfRule>
    <cfRule type="cellIs" dxfId="27" priority="5" operator="lessThan">
      <formula>0</formula>
    </cfRule>
    <cfRule type="cellIs" dxfId="26" priority="6" operator="equal">
      <formula>0</formula>
    </cfRule>
    <cfRule type="containsBlanks" dxfId="25" priority="23">
      <formula>LEN(TRIM(Q4))=0</formula>
    </cfRule>
  </conditionalFormatting>
  <conditionalFormatting sqref="S4:S503">
    <cfRule type="notContainsBlanks" dxfId="24" priority="15">
      <formula>LEN(TRIM(S4))&gt;0</formula>
    </cfRule>
    <cfRule type="containsBlanks" dxfId="23" priority="25">
      <formula>LEN(TRIM(S4))=0</formula>
    </cfRule>
  </conditionalFormatting>
  <conditionalFormatting sqref="U4:U503">
    <cfRule type="notContainsBlanks" dxfId="22" priority="16">
      <formula>LEN(TRIM(U4))&gt;0</formula>
    </cfRule>
    <cfRule type="containsBlanks" dxfId="21" priority="26">
      <formula>LEN(TRIM(U4))=0</formula>
    </cfRule>
  </conditionalFormatting>
  <conditionalFormatting sqref="V4:V503">
    <cfRule type="cellIs" dxfId="20" priority="1" operator="greaterThan">
      <formula>0</formula>
    </cfRule>
    <cfRule type="cellIs" dxfId="19" priority="2" operator="lessThan">
      <formula>0</formula>
    </cfRule>
    <cfRule type="cellIs" dxfId="18" priority="3" operator="equal">
      <formula>0</formula>
    </cfRule>
    <cfRule type="containsBlanks" dxfId="17" priority="27">
      <formula>LEN(TRIM(V4))=0</formula>
    </cfRule>
  </conditionalFormatting>
  <dataValidations count="3">
    <dataValidation type="list" allowBlank="1" showErrorMessage="1" sqref="W4:W503" xr:uid="{00000000-0002-0000-0100-000000000000}">
      <formula1>"Target,Trailing SL,Stop-Loss,N/A"</formula1>
    </dataValidation>
    <dataValidation type="list" allowBlank="1" showErrorMessage="1" sqref="E4:E503" xr:uid="{00000000-0002-0000-0100-000001000000}">
      <formula1>"BUY,SELL"</formula1>
    </dataValidation>
    <dataValidation type="list" allowBlank="1" showErrorMessage="1" sqref="D4:D503" xr:uid="{00000000-0002-0000-0100-000002000000}">
      <formula1>"FUTURES,CE,PE"</formula1>
    </dataValidation>
  </dataValidations>
  <pageMargins left="0.75" right="0.75" top="1" bottom="1" header="0.5" footer="0.5"/>
  <pageSetup paperSize="9" orientation="portrait" horizontalDpi="0" verticalDpi="0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F983"/>
  <sheetViews>
    <sheetView zoomScale="124" zoomScaleNormal="100" workbookViewId="0">
      <selection activeCell="D1" sqref="D1:D2"/>
    </sheetView>
    <sheetView workbookViewId="1">
      <selection activeCell="F6" sqref="F6"/>
    </sheetView>
  </sheetViews>
  <sheetFormatPr baseColWidth="10" defaultColWidth="12.6640625" defaultRowHeight="15.75" customHeight="1"/>
  <cols>
    <col min="2" max="2" width="44" customWidth="1"/>
    <col min="3" max="3" width="19.5" customWidth="1"/>
    <col min="4" max="4" width="23.6640625" customWidth="1"/>
    <col min="5" max="5" width="1.6640625" customWidth="1"/>
    <col min="7" max="7" width="54" customWidth="1"/>
    <col min="8" max="8" width="30" customWidth="1"/>
    <col min="9" max="9" width="1.5" customWidth="1"/>
    <col min="11" max="11" width="21.83203125" customWidth="1"/>
    <col min="12" max="12" width="14.83203125" customWidth="1"/>
    <col min="14" max="58" width="12.6640625" style="124"/>
  </cols>
  <sheetData>
    <row r="1" spans="1:26" ht="19" customHeight="1" thickTop="1" thickBot="1">
      <c r="A1" s="1">
        <f>MAX('EQUITY SEGMENT'!S:S,'F&amp;O SEGMENT'!V:V)</f>
        <v>25000</v>
      </c>
      <c r="B1" s="210" t="s">
        <v>52</v>
      </c>
      <c r="C1" s="211"/>
      <c r="D1" s="212">
        <v>500000</v>
      </c>
      <c r="E1" s="1"/>
      <c r="F1" s="214" t="s">
        <v>16</v>
      </c>
      <c r="G1" s="215"/>
      <c r="H1" s="216">
        <f>SUM('EQUITY SEGMENT'!G1:H2,'F&amp;O SEGMENT'!G1:H2)</f>
        <v>86500</v>
      </c>
      <c r="I1" s="2"/>
      <c r="J1" s="125"/>
      <c r="K1" s="124"/>
      <c r="L1" s="218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15.75" customHeight="1" thickTop="1" thickBot="1">
      <c r="A2" s="1">
        <f>MIN('EQUITY SEGMENT'!S:S,'F&amp;O SEGMENT'!V:V)</f>
        <v>-5000</v>
      </c>
      <c r="B2" s="211"/>
      <c r="C2" s="211"/>
      <c r="D2" s="213"/>
      <c r="E2" s="1"/>
      <c r="F2" s="215"/>
      <c r="G2" s="215"/>
      <c r="H2" s="217"/>
      <c r="I2" s="2"/>
      <c r="J2" s="126"/>
      <c r="K2" s="124"/>
      <c r="L2" s="219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ht="14" thickTop="1">
      <c r="A3" s="1"/>
      <c r="B3" s="1"/>
      <c r="C3" s="1"/>
      <c r="D3" s="1"/>
      <c r="E3" s="1"/>
      <c r="F3" s="1"/>
      <c r="G3" s="1"/>
      <c r="H3" s="1"/>
      <c r="I3" s="1"/>
      <c r="J3" s="1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17" thickBot="1">
      <c r="A4" s="4"/>
      <c r="B4" s="199" t="s">
        <v>53</v>
      </c>
      <c r="C4" s="4"/>
      <c r="D4" s="4"/>
      <c r="E4" s="4"/>
      <c r="F4" s="4"/>
      <c r="G4" s="4"/>
      <c r="H4" s="4"/>
      <c r="I4" s="4"/>
      <c r="J4" s="4"/>
      <c r="K4" s="123"/>
      <c r="L4" s="123"/>
      <c r="M4" s="123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8" thickTop="1" thickBot="1">
      <c r="A5" s="4"/>
      <c r="B5" s="128"/>
      <c r="C5" s="4"/>
      <c r="D5" s="4"/>
      <c r="E5" s="4"/>
      <c r="F5" s="201" t="s">
        <v>51</v>
      </c>
      <c r="G5" s="201"/>
      <c r="H5" s="209">
        <v>50000</v>
      </c>
      <c r="I5" s="4"/>
      <c r="J5" s="4"/>
      <c r="K5" s="123"/>
      <c r="L5" s="123"/>
      <c r="M5" s="123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</row>
    <row r="6" spans="1:26" ht="22" thickTop="1" thickBot="1">
      <c r="A6" s="4"/>
      <c r="B6" s="5" t="s">
        <v>17</v>
      </c>
      <c r="C6" s="6">
        <f>COUNTA('EQUITY SEGMENT'!C4:C503,'F&amp;O SEGMENT'!C4:C503)</f>
        <v>8</v>
      </c>
      <c r="D6" s="4"/>
      <c r="E6" s="4"/>
      <c r="F6" s="201"/>
      <c r="G6" s="201"/>
      <c r="H6" s="209"/>
      <c r="I6" s="4"/>
      <c r="J6" s="4"/>
      <c r="K6" s="123"/>
      <c r="L6" s="123"/>
      <c r="M6" s="123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spans="1:26" ht="22" thickTop="1" thickBot="1">
      <c r="A7" s="4"/>
      <c r="B7" s="5" t="s">
        <v>18</v>
      </c>
      <c r="C7" s="6">
        <f>SUM(COUNTIF('EQUITY SEGMENT'!S:S,"&gt;0"),COUNTIF('F&amp;O SEGMENT'!V:V,"&gt;0"))</f>
        <v>6</v>
      </c>
      <c r="D7" s="4"/>
      <c r="E7" s="4"/>
      <c r="F7" s="4"/>
      <c r="G7" s="4"/>
      <c r="H7" s="4"/>
      <c r="I7" s="4"/>
      <c r="J7" s="4"/>
      <c r="K7" s="123"/>
      <c r="L7" s="123"/>
      <c r="M7" s="123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6" ht="22" thickTop="1" thickBot="1">
      <c r="A8" s="4"/>
      <c r="B8" s="5" t="s">
        <v>19</v>
      </c>
      <c r="C8" s="7">
        <f>IF(C6=0,0,C7/C6)</f>
        <v>0.75</v>
      </c>
      <c r="D8" s="4"/>
      <c r="E8" s="4"/>
      <c r="F8" s="201" t="s">
        <v>22</v>
      </c>
      <c r="G8" s="201"/>
      <c r="H8" s="207">
        <f>H1-H5</f>
        <v>36500</v>
      </c>
      <c r="I8" s="4"/>
      <c r="J8" s="4"/>
      <c r="K8" s="123"/>
      <c r="L8" s="123"/>
      <c r="M8" s="123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1:26" ht="17" customHeight="1" thickTop="1" thickBot="1">
      <c r="A9" s="4"/>
      <c r="B9" s="5"/>
      <c r="C9" s="6"/>
      <c r="D9" s="4"/>
      <c r="E9" s="4"/>
      <c r="F9" s="201"/>
      <c r="G9" s="201"/>
      <c r="H9" s="207"/>
      <c r="I9" s="4"/>
      <c r="J9" s="4"/>
      <c r="K9" s="123"/>
      <c r="L9" s="123"/>
      <c r="M9" s="123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spans="1:26" ht="22" customHeight="1" thickTop="1" thickBot="1">
      <c r="A10" s="4"/>
      <c r="B10" s="5" t="s">
        <v>20</v>
      </c>
      <c r="C10" s="6">
        <f>IF(A1&gt;0,A1,"N/A")</f>
        <v>25000</v>
      </c>
      <c r="D10" s="4"/>
      <c r="E10" s="4"/>
      <c r="F10" s="197"/>
      <c r="G10" s="197"/>
      <c r="H10" s="198"/>
      <c r="I10" s="4"/>
      <c r="J10" s="4"/>
      <c r="K10" s="123"/>
      <c r="L10" s="123"/>
      <c r="M10" s="123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1:26" ht="22" thickTop="1" thickBot="1">
      <c r="A11" s="4"/>
      <c r="B11" s="5" t="s">
        <v>21</v>
      </c>
      <c r="C11" s="6">
        <f>IF(A2&gt;0,"N/A",A2)</f>
        <v>-5000</v>
      </c>
      <c r="D11" s="4"/>
      <c r="E11" s="4"/>
      <c r="F11" s="206" t="s">
        <v>46</v>
      </c>
      <c r="G11" s="206"/>
      <c r="H11" s="207">
        <f>D1+H8</f>
        <v>536500</v>
      </c>
      <c r="I11" s="4"/>
      <c r="J11" s="4"/>
      <c r="K11" s="123"/>
      <c r="L11" s="123"/>
      <c r="M11" s="123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1:26" ht="15.75" customHeight="1" thickTop="1" thickBot="1">
      <c r="A12" s="4"/>
      <c r="B12" s="5"/>
      <c r="C12" s="6"/>
      <c r="D12" s="4"/>
      <c r="E12" s="4"/>
      <c r="F12" s="206"/>
      <c r="G12" s="206"/>
      <c r="H12" s="208"/>
      <c r="I12" s="4"/>
      <c r="J12" s="4"/>
      <c r="K12" s="123"/>
      <c r="L12" s="123"/>
      <c r="M12" s="123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3" spans="1:26" ht="21" thickTop="1">
      <c r="A13" s="4"/>
      <c r="B13" s="5"/>
      <c r="C13" s="6"/>
      <c r="D13" s="4"/>
      <c r="E13" s="4"/>
      <c r="F13" s="4"/>
      <c r="G13" s="4"/>
      <c r="H13" s="4"/>
      <c r="I13" s="4"/>
      <c r="J13" s="4"/>
      <c r="K13" s="123"/>
      <c r="L13" s="123"/>
      <c r="M13" s="123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</row>
    <row r="14" spans="1:26" ht="20">
      <c r="A14" s="4"/>
      <c r="B14" s="5" t="s">
        <v>23</v>
      </c>
      <c r="C14" s="7">
        <f>(H1/D1)</f>
        <v>0.17299999999999999</v>
      </c>
      <c r="D14" s="4"/>
      <c r="E14" s="4"/>
      <c r="F14" s="4"/>
      <c r="G14" s="4"/>
      <c r="H14" s="4"/>
      <c r="I14" s="4"/>
      <c r="J14" s="4"/>
      <c r="K14" s="123"/>
      <c r="L14" s="123"/>
      <c r="M14" s="123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</row>
    <row r="15" spans="1:26" ht="20">
      <c r="A15" s="4"/>
      <c r="B15" s="5"/>
      <c r="C15" s="6"/>
      <c r="D15" s="4"/>
      <c r="E15" s="4"/>
      <c r="F15" s="4"/>
      <c r="G15" s="4"/>
      <c r="H15" s="4"/>
      <c r="I15" s="4"/>
      <c r="J15" s="4"/>
      <c r="K15" s="123"/>
      <c r="L15" s="123"/>
      <c r="M15" s="123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</row>
    <row r="16" spans="1:26" ht="20">
      <c r="A16" s="4"/>
      <c r="B16" s="5" t="s">
        <v>24</v>
      </c>
      <c r="C16" s="7">
        <f>SUM('EQUITY SEGMENT'!J:J,'F&amp;O SEGMENT'!M:M)/C6</f>
        <v>7.3938054526660343E-2</v>
      </c>
      <c r="D16" s="4"/>
      <c r="E16" s="4"/>
      <c r="F16" s="4"/>
      <c r="G16" s="4"/>
      <c r="H16" s="4"/>
      <c r="I16" s="4"/>
      <c r="J16" s="4"/>
      <c r="K16" s="123"/>
      <c r="L16" s="123"/>
      <c r="M16" s="123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</row>
    <row r="17" spans="1:26" ht="20">
      <c r="A17" s="4"/>
      <c r="B17" s="5" t="s">
        <v>25</v>
      </c>
      <c r="C17" s="7">
        <f>SUM('EQUITY SEGMENT'!N:N,'F&amp;O SEGMENT'!Q:Q)/C6</f>
        <v>0.13403124730812302</v>
      </c>
      <c r="D17" s="4"/>
      <c r="E17" s="4"/>
      <c r="F17" s="4"/>
      <c r="G17" s="4"/>
      <c r="H17" s="4"/>
      <c r="I17" s="4"/>
      <c r="J17" s="4"/>
      <c r="K17" s="123"/>
      <c r="L17" s="123"/>
      <c r="M17" s="123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26" ht="15.75" customHeight="1">
      <c r="A18" s="4"/>
      <c r="B18" s="5"/>
      <c r="C18" s="6"/>
      <c r="D18" s="4"/>
      <c r="E18" s="4"/>
      <c r="F18" s="4"/>
      <c r="G18" s="4"/>
      <c r="H18" s="4"/>
      <c r="I18" s="4"/>
      <c r="J18" s="4"/>
      <c r="K18" s="123"/>
      <c r="L18" s="123"/>
      <c r="M18" s="123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</row>
    <row r="19" spans="1:26" ht="15.75" customHeight="1">
      <c r="A19" s="4"/>
      <c r="B19" s="5"/>
      <c r="C19" s="6"/>
      <c r="D19" s="4"/>
      <c r="E19" s="4"/>
      <c r="F19" s="4"/>
      <c r="G19" s="4"/>
      <c r="H19" s="4"/>
      <c r="I19" s="4"/>
      <c r="J19" s="4"/>
      <c r="K19" s="123"/>
      <c r="L19" s="123"/>
      <c r="M19" s="124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</row>
    <row r="20" spans="1:26" ht="15.75" customHeight="1">
      <c r="A20" s="1"/>
      <c r="B20" s="8"/>
      <c r="C20" s="1"/>
      <c r="D20" s="1"/>
      <c r="E20" s="1"/>
      <c r="F20" s="1"/>
      <c r="G20" s="1"/>
      <c r="H20" s="1"/>
      <c r="I20" s="1"/>
      <c r="J20" s="1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</row>
    <row r="21" spans="1:26" s="124" customFormat="1" ht="13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1:26" s="124" customFormat="1" ht="13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</row>
    <row r="23" spans="1:26" s="124" customFormat="1" ht="13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</row>
    <row r="24" spans="1:26" s="124" customFormat="1" ht="13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</row>
    <row r="25" spans="1:26" s="124" customFormat="1" ht="13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</row>
    <row r="26" spans="1:26" s="124" customFormat="1" ht="13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</row>
    <row r="27" spans="1:26" s="124" customFormat="1" ht="13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</row>
    <row r="28" spans="1:26" s="124" customFormat="1" ht="13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</row>
    <row r="29" spans="1:26" s="124" customFormat="1" ht="13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</row>
    <row r="30" spans="1:26" s="124" customFormat="1" ht="13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1:26" s="124" customFormat="1" ht="13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</row>
    <row r="32" spans="1:26" s="124" customFormat="1" ht="13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</row>
    <row r="33" spans="1:26" s="124" customFormat="1" ht="13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</row>
    <row r="34" spans="1:26" s="124" customFormat="1" ht="13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</row>
    <row r="35" spans="1:26" s="124" customFormat="1" ht="13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</row>
    <row r="36" spans="1:26" s="124" customFormat="1" ht="13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</row>
    <row r="37" spans="1:26" s="124" customFormat="1" ht="13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</row>
    <row r="38" spans="1:26" s="124" customFormat="1" ht="13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</row>
    <row r="39" spans="1:26" s="124" customFormat="1" ht="13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</row>
    <row r="40" spans="1:26" s="124" customFormat="1" ht="13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</row>
    <row r="41" spans="1:26" s="124" customFormat="1" ht="13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</row>
    <row r="42" spans="1:26" s="124" customFormat="1" ht="13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</row>
    <row r="43" spans="1:26" s="124" customFormat="1" ht="13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</row>
    <row r="44" spans="1:26" s="124" customFormat="1" ht="13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</row>
    <row r="45" spans="1:26" s="124" customFormat="1" ht="13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</row>
    <row r="46" spans="1:26" s="124" customFormat="1" ht="13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</row>
    <row r="47" spans="1:26" s="124" customFormat="1" ht="13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</row>
    <row r="48" spans="1:26" s="124" customFormat="1" ht="13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</row>
    <row r="49" spans="1:26" s="124" customFormat="1" ht="13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</row>
    <row r="50" spans="1:26" s="124" customFormat="1" ht="13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</row>
    <row r="51" spans="1:26" s="124" customFormat="1" ht="13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</row>
    <row r="52" spans="1:26" s="124" customFormat="1" ht="13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</row>
    <row r="53" spans="1:26" s="124" customFormat="1" ht="13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</row>
    <row r="54" spans="1:26" s="124" customFormat="1" ht="13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</row>
    <row r="55" spans="1:26" s="124" customFormat="1" ht="13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</row>
    <row r="56" spans="1:26" s="124" customFormat="1" ht="13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</row>
    <row r="57" spans="1:26" s="124" customFormat="1" ht="13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</row>
    <row r="58" spans="1:26" s="124" customFormat="1" ht="13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</row>
    <row r="59" spans="1:26" s="124" customFormat="1" ht="13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</row>
    <row r="60" spans="1:26" s="124" customFormat="1" ht="13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</row>
    <row r="61" spans="1:26" s="124" customFormat="1" ht="13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</row>
    <row r="62" spans="1:26" s="124" customFormat="1" ht="13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</row>
    <row r="63" spans="1:26" s="124" customFormat="1" ht="13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</row>
    <row r="64" spans="1:26" s="124" customFormat="1" ht="13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</row>
    <row r="65" spans="1:26" s="124" customFormat="1" ht="13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</row>
    <row r="66" spans="1:26" s="124" customFormat="1" ht="13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</row>
    <row r="67" spans="1:26" s="124" customFormat="1" ht="13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</row>
    <row r="68" spans="1:26" s="124" customFormat="1" ht="13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</row>
    <row r="69" spans="1:26" s="124" customFormat="1" ht="13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</row>
    <row r="70" spans="1:26" s="124" customFormat="1" ht="13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</row>
    <row r="71" spans="1:26" s="124" customFormat="1" ht="13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</row>
    <row r="72" spans="1:26" s="124" customFormat="1" ht="13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</row>
    <row r="73" spans="1:26" s="124" customFormat="1" ht="13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</row>
    <row r="74" spans="1:26" s="124" customFormat="1" ht="13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</row>
    <row r="75" spans="1:26" s="124" customFormat="1" ht="13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</row>
    <row r="76" spans="1:26" s="124" customFormat="1" ht="13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</row>
    <row r="77" spans="1:26" s="124" customFormat="1" ht="13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</row>
    <row r="78" spans="1:26" s="124" customFormat="1" ht="13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6" s="124" customFormat="1" ht="13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</row>
    <row r="80" spans="1:26" s="124" customFormat="1" ht="13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</row>
    <row r="81" spans="1:26" s="124" customFormat="1" ht="13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</row>
    <row r="82" spans="1:26" s="124" customFormat="1" ht="13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</row>
    <row r="83" spans="1:26" s="124" customFormat="1" ht="13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</row>
    <row r="84" spans="1:26" s="124" customFormat="1" ht="13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</row>
    <row r="85" spans="1:26" s="124" customFormat="1" ht="13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</row>
    <row r="86" spans="1:26" s="124" customFormat="1" ht="13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</row>
    <row r="87" spans="1:26" s="124" customFormat="1" ht="13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</row>
    <row r="88" spans="1:26" s="124" customFormat="1" ht="13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</row>
    <row r="89" spans="1:26" s="124" customFormat="1" ht="13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</row>
    <row r="90" spans="1:26" s="124" customFormat="1" ht="13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</row>
    <row r="91" spans="1:26" s="124" customFormat="1" ht="13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</row>
    <row r="92" spans="1:26" s="124" customFormat="1" ht="13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</row>
    <row r="93" spans="1:26" s="124" customFormat="1" ht="13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</row>
    <row r="94" spans="1:26" s="124" customFormat="1" ht="13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</row>
    <row r="95" spans="1:26" s="124" customFormat="1" ht="13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</row>
    <row r="96" spans="1:26" s="124" customFormat="1" ht="13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</row>
    <row r="97" spans="1:26" s="124" customFormat="1" ht="13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</row>
    <row r="98" spans="1:26" s="124" customFormat="1" ht="13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</row>
    <row r="99" spans="1:26" s="124" customFormat="1" ht="13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</row>
    <row r="100" spans="1:26" s="124" customFormat="1" ht="13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</row>
    <row r="101" spans="1:26" s="124" customFormat="1" ht="13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</row>
    <row r="102" spans="1:26" s="124" customFormat="1" ht="13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</row>
    <row r="103" spans="1:26" s="124" customFormat="1" ht="13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</row>
    <row r="104" spans="1:26" s="124" customFormat="1" ht="13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</row>
    <row r="105" spans="1:26" s="124" customFormat="1" ht="13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</row>
    <row r="106" spans="1:26" s="124" customFormat="1" ht="13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</row>
    <row r="107" spans="1:26" s="124" customFormat="1" ht="13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</row>
    <row r="108" spans="1:26" s="124" customFormat="1" ht="13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</row>
    <row r="109" spans="1:26" s="124" customFormat="1" ht="13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</row>
    <row r="110" spans="1:26" s="124" customFormat="1" ht="13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</row>
    <row r="111" spans="1:26" s="124" customFormat="1" ht="13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</row>
    <row r="112" spans="1:26" s="124" customFormat="1" ht="13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</row>
    <row r="113" spans="1:26" s="124" customFormat="1" ht="13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</row>
    <row r="114" spans="1:26" s="124" customFormat="1" ht="13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</row>
    <row r="115" spans="1:26" s="124" customFormat="1" ht="13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</row>
    <row r="116" spans="1:26" s="124" customFormat="1" ht="13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</row>
    <row r="117" spans="1:26" s="124" customFormat="1" ht="13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</row>
    <row r="118" spans="1:26" s="124" customFormat="1" ht="13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</row>
    <row r="119" spans="1:26" s="124" customFormat="1" ht="13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</row>
    <row r="120" spans="1:26" s="124" customFormat="1" ht="13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</row>
    <row r="121" spans="1:26" s="124" customFormat="1" ht="13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</row>
    <row r="122" spans="1:26" s="124" customFormat="1" ht="13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</row>
    <row r="123" spans="1:26" s="124" customFormat="1" ht="13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</row>
    <row r="124" spans="1:26" s="124" customFormat="1" ht="13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</row>
    <row r="125" spans="1:26" s="124" customFormat="1" ht="13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</row>
    <row r="126" spans="1:26" s="124" customFormat="1" ht="13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</row>
    <row r="127" spans="1:26" s="124" customFormat="1" ht="13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</row>
    <row r="128" spans="1:26" s="124" customFormat="1" ht="13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</row>
    <row r="129" spans="1:26" s="124" customFormat="1" ht="13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</row>
    <row r="130" spans="1:26" s="124" customFormat="1" ht="13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</row>
    <row r="131" spans="1:26" s="124" customFormat="1" ht="13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</row>
    <row r="132" spans="1:26" s="124" customFormat="1" ht="13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</row>
    <row r="133" spans="1:26" s="124" customFormat="1" ht="13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</row>
    <row r="134" spans="1:26" s="124" customFormat="1" ht="13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</row>
    <row r="135" spans="1:26" s="124" customFormat="1" ht="13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</row>
    <row r="136" spans="1:26" s="124" customFormat="1" ht="13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</row>
    <row r="137" spans="1:26" s="124" customFormat="1" ht="13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</row>
    <row r="138" spans="1:26" s="124" customFormat="1" ht="13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</row>
    <row r="139" spans="1:26" s="124" customFormat="1" ht="13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</row>
    <row r="140" spans="1:26" s="124" customFormat="1" ht="13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</row>
    <row r="141" spans="1:26" s="124" customFormat="1" ht="13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</row>
    <row r="142" spans="1:26" s="124" customFormat="1" ht="13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</row>
    <row r="143" spans="1:26" s="124" customFormat="1" ht="13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</row>
    <row r="144" spans="1:26" s="124" customFormat="1" ht="13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</row>
    <row r="145" spans="1:26" s="124" customFormat="1" ht="13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</row>
    <row r="146" spans="1:26" s="124" customFormat="1" ht="13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</row>
    <row r="147" spans="1:26" s="124" customFormat="1" ht="13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</row>
    <row r="148" spans="1:26" s="124" customFormat="1" ht="13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</row>
    <row r="149" spans="1:26" s="124" customFormat="1" ht="13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</row>
    <row r="150" spans="1:26" s="124" customFormat="1" ht="13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</row>
    <row r="151" spans="1:26" s="124" customFormat="1" ht="13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</row>
    <row r="152" spans="1:26" s="124" customFormat="1" ht="13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</row>
    <row r="153" spans="1:26" s="124" customFormat="1" ht="13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</row>
    <row r="154" spans="1:26" s="124" customFormat="1" ht="13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</row>
    <row r="155" spans="1:26" s="124" customFormat="1" ht="13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</row>
    <row r="156" spans="1:26" s="124" customFormat="1" ht="13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</row>
    <row r="157" spans="1:26" s="124" customFormat="1" ht="13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</row>
    <row r="158" spans="1:26" s="124" customFormat="1" ht="13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</row>
    <row r="159" spans="1:26" s="124" customFormat="1" ht="13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</row>
    <row r="160" spans="1:26" s="124" customFormat="1" ht="13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</row>
    <row r="161" spans="1:26" s="124" customFormat="1" ht="13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</row>
    <row r="162" spans="1:26" s="124" customFormat="1" ht="13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</row>
    <row r="163" spans="1:26" s="124" customFormat="1" ht="13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</row>
    <row r="164" spans="1:26" s="124" customFormat="1" ht="13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</row>
    <row r="165" spans="1:26" s="124" customFormat="1" ht="13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</row>
    <row r="166" spans="1:26" s="124" customFormat="1" ht="13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</row>
    <row r="167" spans="1:26" s="124" customFormat="1" ht="13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</row>
    <row r="168" spans="1:26" s="124" customFormat="1" ht="13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</row>
    <row r="169" spans="1:26" s="124" customFormat="1" ht="13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</row>
    <row r="170" spans="1:26" s="124" customFormat="1" ht="13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</row>
    <row r="171" spans="1:26" s="124" customFormat="1" ht="13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</row>
    <row r="172" spans="1:26" s="124" customFormat="1" ht="13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</row>
    <row r="173" spans="1:26" ht="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</row>
    <row r="174" spans="1:26" ht="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</row>
    <row r="175" spans="1:26" ht="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</row>
    <row r="176" spans="1:26" ht="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</row>
    <row r="177" spans="1:26" ht="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</row>
    <row r="178" spans="1:26" ht="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</row>
    <row r="179" spans="1:26" ht="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</row>
    <row r="180" spans="1:26" ht="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</row>
    <row r="181" spans="1:26" ht="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</row>
    <row r="182" spans="1:26" ht="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</row>
    <row r="183" spans="1:26" ht="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</row>
    <row r="184" spans="1:26" ht="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</row>
    <row r="185" spans="1:26" ht="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</row>
    <row r="186" spans="1:26" ht="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</row>
    <row r="187" spans="1:26" ht="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</row>
    <row r="188" spans="1:26" ht="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</row>
    <row r="189" spans="1:26" ht="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</row>
    <row r="190" spans="1:26" ht="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</row>
    <row r="191" spans="1:26" ht="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</row>
    <row r="192" spans="1:26" ht="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</row>
    <row r="193" spans="1:26" ht="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</row>
    <row r="194" spans="1:26" ht="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</row>
    <row r="195" spans="1:26" ht="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</row>
    <row r="196" spans="1:26" ht="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</row>
    <row r="197" spans="1:26" ht="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</row>
    <row r="198" spans="1:26" ht="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</row>
    <row r="199" spans="1:26" ht="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</row>
    <row r="200" spans="1:26" ht="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</row>
    <row r="201" spans="1:26" ht="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</row>
    <row r="202" spans="1:26" ht="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</row>
    <row r="203" spans="1:26" ht="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</row>
    <row r="204" spans="1:26" ht="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</row>
    <row r="205" spans="1:26" ht="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</row>
    <row r="206" spans="1:26" ht="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</row>
    <row r="207" spans="1:26" ht="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</row>
    <row r="208" spans="1:26" ht="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</row>
    <row r="209" spans="1:26" ht="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</row>
    <row r="210" spans="1:26" ht="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</row>
    <row r="211" spans="1:26" ht="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</row>
    <row r="212" spans="1:26" ht="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</row>
    <row r="213" spans="1:26" ht="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</row>
    <row r="214" spans="1:26" ht="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</row>
    <row r="215" spans="1:26" ht="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</row>
    <row r="216" spans="1:26" ht="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</row>
    <row r="217" spans="1:26" ht="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</row>
    <row r="218" spans="1:26" ht="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</row>
    <row r="219" spans="1:26" ht="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</row>
    <row r="220" spans="1:26" ht="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</row>
    <row r="221" spans="1:26" ht="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</row>
    <row r="222" spans="1:26" ht="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</row>
    <row r="223" spans="1:26" ht="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</row>
    <row r="224" spans="1:26" ht="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</row>
    <row r="225" spans="1:26" ht="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</row>
    <row r="226" spans="1:26" ht="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</row>
    <row r="227" spans="1:26" ht="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</row>
    <row r="228" spans="1:26" ht="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</row>
    <row r="229" spans="1:26" ht="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</row>
    <row r="230" spans="1:26" ht="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</row>
    <row r="231" spans="1:26" ht="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</row>
    <row r="232" spans="1:26" ht="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</row>
    <row r="233" spans="1:26" ht="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</row>
    <row r="234" spans="1:26" ht="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</row>
    <row r="235" spans="1:26" ht="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</row>
    <row r="236" spans="1:26" ht="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</row>
    <row r="237" spans="1:26" ht="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</row>
    <row r="238" spans="1:26" ht="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</row>
    <row r="239" spans="1:26" ht="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</row>
    <row r="240" spans="1:26" ht="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</row>
    <row r="241" spans="1:26" ht="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</row>
    <row r="242" spans="1:26" ht="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</row>
    <row r="243" spans="1:26" ht="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</row>
    <row r="244" spans="1:26" ht="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</row>
    <row r="245" spans="1:26" ht="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</row>
    <row r="246" spans="1:26" ht="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</row>
    <row r="247" spans="1:26" ht="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</row>
    <row r="248" spans="1:26" ht="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</row>
    <row r="249" spans="1:26" ht="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</row>
    <row r="250" spans="1:26" ht="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</row>
    <row r="251" spans="1:26" ht="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</row>
    <row r="252" spans="1:26" ht="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</row>
    <row r="253" spans="1:26" ht="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</row>
    <row r="254" spans="1:26" ht="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</row>
    <row r="255" spans="1:26" ht="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</row>
    <row r="256" spans="1:26" ht="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</row>
    <row r="257" spans="1:26" ht="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</row>
    <row r="258" spans="1:26" ht="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</row>
    <row r="259" spans="1:26" ht="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</row>
    <row r="260" spans="1:26" ht="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</row>
    <row r="261" spans="1:26" ht="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</row>
    <row r="262" spans="1:26" ht="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</row>
    <row r="263" spans="1:26" ht="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</row>
    <row r="264" spans="1:26" ht="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</row>
    <row r="265" spans="1:26" ht="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</row>
    <row r="266" spans="1:26" ht="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</row>
    <row r="267" spans="1:26" ht="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</row>
    <row r="268" spans="1:26" ht="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</row>
    <row r="269" spans="1:26" ht="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</row>
    <row r="270" spans="1:26" ht="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</row>
    <row r="271" spans="1:26" ht="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</row>
    <row r="272" spans="1:26" ht="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</row>
    <row r="273" spans="1:26" ht="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</row>
    <row r="274" spans="1:26" ht="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</row>
    <row r="275" spans="1:26" ht="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</row>
    <row r="276" spans="1:26" ht="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</row>
    <row r="277" spans="1:26" ht="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</row>
    <row r="278" spans="1:26" ht="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</row>
    <row r="279" spans="1:26" ht="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</row>
    <row r="280" spans="1:26" ht="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</row>
    <row r="281" spans="1:26" ht="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</row>
    <row r="282" spans="1:26" ht="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</row>
    <row r="283" spans="1:26" ht="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</row>
    <row r="284" spans="1:26" ht="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</row>
    <row r="285" spans="1:26" ht="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</row>
    <row r="286" spans="1:26" ht="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</row>
    <row r="287" spans="1:26" ht="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</row>
    <row r="288" spans="1:26" ht="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</row>
    <row r="289" spans="1:26" ht="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</row>
    <row r="290" spans="1:26" ht="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</row>
    <row r="291" spans="1:26" ht="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</row>
    <row r="292" spans="1:26" ht="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</row>
    <row r="293" spans="1:26" ht="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</row>
    <row r="294" spans="1:26" ht="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</row>
    <row r="295" spans="1:26" ht="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</row>
    <row r="296" spans="1:26" ht="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</row>
    <row r="297" spans="1:26" ht="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</row>
    <row r="298" spans="1:26" ht="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</row>
    <row r="299" spans="1:26" ht="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</row>
    <row r="300" spans="1:26" ht="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</row>
    <row r="301" spans="1:26" ht="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</row>
    <row r="302" spans="1:26" ht="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</row>
    <row r="303" spans="1:26" ht="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</row>
    <row r="304" spans="1:26" ht="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</row>
    <row r="305" spans="1:26" ht="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</row>
    <row r="306" spans="1:26" ht="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</row>
    <row r="307" spans="1:26" ht="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</row>
    <row r="308" spans="1:26" ht="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</row>
    <row r="309" spans="1:26" ht="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</row>
    <row r="310" spans="1:26" ht="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</row>
    <row r="311" spans="1:26" ht="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</row>
    <row r="312" spans="1:26" ht="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</row>
    <row r="313" spans="1:26" ht="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</row>
    <row r="314" spans="1:26" ht="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</row>
    <row r="315" spans="1:26" ht="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</row>
    <row r="316" spans="1:26" ht="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</row>
    <row r="317" spans="1:26" ht="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</row>
    <row r="318" spans="1:26" ht="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</row>
    <row r="319" spans="1:26" ht="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</row>
    <row r="320" spans="1:26" ht="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</row>
    <row r="321" spans="1:26" ht="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</row>
    <row r="322" spans="1:26" ht="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</row>
    <row r="323" spans="1:26" ht="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</row>
    <row r="324" spans="1:26" ht="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</row>
    <row r="325" spans="1:26" ht="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</row>
    <row r="326" spans="1:26" ht="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</row>
    <row r="327" spans="1:26" ht="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</row>
    <row r="328" spans="1:26" ht="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</row>
    <row r="329" spans="1:26" ht="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</row>
    <row r="330" spans="1:26" ht="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</row>
    <row r="331" spans="1:26" ht="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</row>
    <row r="332" spans="1:26" ht="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</row>
    <row r="333" spans="1:26" ht="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</row>
    <row r="334" spans="1:26" ht="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</row>
    <row r="335" spans="1:26" ht="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</row>
    <row r="336" spans="1:26" ht="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</row>
    <row r="337" spans="1:26" ht="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</row>
    <row r="338" spans="1:26" ht="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</row>
    <row r="339" spans="1:26" ht="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</row>
    <row r="340" spans="1:26" ht="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</row>
    <row r="341" spans="1:26" ht="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</row>
    <row r="342" spans="1:26" ht="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</row>
    <row r="343" spans="1:26" ht="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</row>
    <row r="344" spans="1:26" ht="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</row>
    <row r="345" spans="1:26" ht="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</row>
    <row r="346" spans="1:26" ht="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</row>
    <row r="347" spans="1:26" ht="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</row>
    <row r="348" spans="1:26" ht="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</row>
    <row r="349" spans="1:26" ht="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</row>
    <row r="350" spans="1:26" ht="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</row>
    <row r="351" spans="1:26" ht="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</row>
    <row r="352" spans="1:26" ht="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</row>
    <row r="353" spans="1:26" ht="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</row>
    <row r="354" spans="1:26" ht="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</row>
    <row r="355" spans="1:26" ht="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</row>
    <row r="356" spans="1:26" ht="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</row>
    <row r="357" spans="1:26" ht="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</row>
    <row r="358" spans="1:26" ht="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</row>
    <row r="359" spans="1:26" ht="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</row>
    <row r="360" spans="1:26" ht="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</row>
    <row r="361" spans="1:26" ht="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</row>
    <row r="362" spans="1:26" ht="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</row>
    <row r="363" spans="1:26" ht="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</row>
    <row r="364" spans="1:26" ht="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</row>
    <row r="365" spans="1:26" ht="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</row>
    <row r="366" spans="1:26" ht="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</row>
    <row r="367" spans="1:26" ht="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</row>
    <row r="368" spans="1:26" ht="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</row>
    <row r="369" spans="1:26" ht="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</row>
    <row r="370" spans="1:26" ht="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</row>
    <row r="371" spans="1:26" ht="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</row>
    <row r="372" spans="1:26" ht="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</row>
    <row r="373" spans="1:26" ht="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</row>
    <row r="374" spans="1:26" ht="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</row>
    <row r="375" spans="1:26" ht="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</row>
    <row r="376" spans="1:26" ht="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</row>
    <row r="377" spans="1:26" ht="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</row>
    <row r="378" spans="1:26" ht="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</row>
    <row r="379" spans="1:26" ht="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</row>
    <row r="380" spans="1:26" ht="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</row>
    <row r="381" spans="1:26" ht="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</row>
    <row r="382" spans="1:26" ht="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</row>
    <row r="383" spans="1:26" ht="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</row>
    <row r="384" spans="1:26" ht="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</row>
    <row r="385" spans="1:26" ht="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</row>
    <row r="386" spans="1:26" ht="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</row>
    <row r="387" spans="1:26" ht="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</row>
    <row r="388" spans="1:26" ht="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</row>
    <row r="389" spans="1:26" ht="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</row>
    <row r="390" spans="1:26" ht="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</row>
    <row r="391" spans="1:26" ht="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</row>
    <row r="392" spans="1:26" ht="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</row>
    <row r="393" spans="1:26" ht="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</row>
    <row r="394" spans="1:26" ht="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</row>
    <row r="395" spans="1:26" ht="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</row>
    <row r="396" spans="1:26" ht="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</row>
    <row r="397" spans="1:26" ht="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</row>
    <row r="398" spans="1:26" ht="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</row>
    <row r="399" spans="1:26" ht="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</row>
    <row r="400" spans="1:26" ht="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</row>
    <row r="401" spans="1:26" ht="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</row>
    <row r="402" spans="1:26" ht="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</row>
    <row r="403" spans="1:26" ht="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</row>
    <row r="404" spans="1:26" ht="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</row>
    <row r="405" spans="1:26" ht="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</row>
    <row r="406" spans="1:26" ht="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</row>
    <row r="407" spans="1:26" ht="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</row>
    <row r="408" spans="1:26" ht="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</row>
    <row r="409" spans="1:26" ht="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</row>
    <row r="410" spans="1:26" ht="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</row>
    <row r="411" spans="1:26" ht="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</row>
    <row r="412" spans="1:26" ht="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</row>
    <row r="413" spans="1:26" ht="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</row>
    <row r="414" spans="1:26" ht="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</row>
    <row r="415" spans="1:26" ht="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</row>
    <row r="416" spans="1:26" ht="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</row>
    <row r="417" spans="1:26" ht="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</row>
    <row r="418" spans="1:26" ht="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</row>
    <row r="419" spans="1:26" ht="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</row>
    <row r="420" spans="1:26" ht="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</row>
    <row r="421" spans="1:26" ht="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</row>
    <row r="422" spans="1:26" ht="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</row>
    <row r="423" spans="1:26" ht="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</row>
    <row r="424" spans="1:26" ht="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</row>
    <row r="425" spans="1:26" ht="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</row>
    <row r="426" spans="1:26" ht="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</row>
    <row r="427" spans="1:26" ht="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</row>
    <row r="428" spans="1:26" ht="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</row>
    <row r="429" spans="1:26" ht="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</row>
    <row r="430" spans="1:26" ht="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</row>
    <row r="431" spans="1:26" ht="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</row>
    <row r="432" spans="1:26" ht="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</row>
    <row r="433" spans="1:26" ht="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</row>
    <row r="434" spans="1:26" ht="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</row>
    <row r="435" spans="1:26" ht="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</row>
    <row r="436" spans="1:26" ht="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</row>
    <row r="437" spans="1:26" ht="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</row>
    <row r="438" spans="1:26" ht="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</row>
    <row r="439" spans="1:26" ht="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</row>
    <row r="440" spans="1:26" ht="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</row>
    <row r="441" spans="1:26" ht="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</row>
    <row r="442" spans="1:26" ht="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</row>
    <row r="443" spans="1:26" ht="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</row>
    <row r="444" spans="1:26" ht="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</row>
    <row r="445" spans="1:26" ht="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</row>
    <row r="446" spans="1:26" ht="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</row>
    <row r="447" spans="1:26" ht="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</row>
    <row r="448" spans="1:26" ht="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</row>
    <row r="449" spans="1:26" ht="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</row>
    <row r="450" spans="1:26" ht="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</row>
    <row r="451" spans="1:26" ht="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</row>
    <row r="452" spans="1:26" ht="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</row>
    <row r="453" spans="1:26" ht="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</row>
    <row r="454" spans="1:26" ht="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</row>
    <row r="455" spans="1:26" ht="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</row>
    <row r="456" spans="1:26" ht="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</row>
    <row r="457" spans="1:26" ht="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</row>
    <row r="458" spans="1:26" ht="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</row>
    <row r="459" spans="1:26" ht="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</row>
    <row r="460" spans="1:26" ht="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</row>
    <row r="461" spans="1:26" ht="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</row>
    <row r="462" spans="1:26" ht="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</row>
    <row r="463" spans="1:26" ht="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</row>
    <row r="464" spans="1:26" ht="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</row>
    <row r="465" spans="1:26" ht="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</row>
    <row r="466" spans="1:26" ht="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</row>
    <row r="467" spans="1:26" ht="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</row>
    <row r="468" spans="1:26" ht="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</row>
    <row r="469" spans="1:26" ht="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</row>
    <row r="470" spans="1:26" ht="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</row>
    <row r="471" spans="1:26" ht="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</row>
    <row r="472" spans="1:26" ht="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</row>
    <row r="473" spans="1:26" ht="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</row>
    <row r="474" spans="1:26" ht="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</row>
    <row r="475" spans="1:26" ht="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</row>
    <row r="476" spans="1:26" ht="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</row>
    <row r="477" spans="1:26" ht="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</row>
    <row r="478" spans="1:26" ht="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</row>
    <row r="479" spans="1:26" ht="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</row>
    <row r="480" spans="1:26" ht="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</row>
    <row r="481" spans="1:26" ht="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</row>
    <row r="482" spans="1:26" ht="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</row>
    <row r="483" spans="1:26" ht="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</row>
    <row r="484" spans="1:26" ht="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</row>
    <row r="485" spans="1:26" ht="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</row>
    <row r="486" spans="1:26" ht="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</row>
    <row r="487" spans="1:26" ht="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</row>
    <row r="488" spans="1:26" ht="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</row>
    <row r="489" spans="1:26" ht="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</row>
    <row r="490" spans="1:26" ht="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</row>
    <row r="491" spans="1:26" ht="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</row>
    <row r="492" spans="1:26" ht="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</row>
    <row r="493" spans="1:26" ht="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</row>
    <row r="494" spans="1:26" ht="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</row>
    <row r="495" spans="1:26" ht="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</row>
    <row r="496" spans="1:26" ht="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</row>
    <row r="497" spans="1:26" ht="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</row>
    <row r="498" spans="1:26" ht="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</row>
    <row r="499" spans="1:26" ht="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</row>
    <row r="500" spans="1:26" ht="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</row>
    <row r="501" spans="1:26" ht="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</row>
    <row r="502" spans="1:26" ht="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</row>
    <row r="503" spans="1:26" ht="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</row>
    <row r="504" spans="1:26" ht="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</row>
    <row r="505" spans="1:26" ht="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</row>
    <row r="506" spans="1:26" ht="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</row>
    <row r="507" spans="1:26" ht="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</row>
    <row r="508" spans="1:26" ht="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</row>
    <row r="509" spans="1:26" ht="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</row>
    <row r="510" spans="1:26" ht="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</row>
    <row r="511" spans="1:26" ht="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</row>
    <row r="512" spans="1:26" ht="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</row>
    <row r="513" spans="1:26" ht="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</row>
    <row r="514" spans="1:26" ht="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</row>
    <row r="515" spans="1:26" ht="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</row>
    <row r="516" spans="1:26" ht="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</row>
    <row r="517" spans="1:26" ht="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</row>
    <row r="518" spans="1:26" ht="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</row>
    <row r="519" spans="1:26" ht="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</row>
    <row r="520" spans="1:26" ht="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</row>
    <row r="521" spans="1:26" ht="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</row>
    <row r="522" spans="1:26" ht="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</row>
    <row r="523" spans="1:26" ht="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</row>
    <row r="524" spans="1:26" ht="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</row>
    <row r="525" spans="1:26" ht="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</row>
    <row r="526" spans="1:26" ht="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</row>
    <row r="527" spans="1:26" ht="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</row>
    <row r="528" spans="1:26" ht="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</row>
    <row r="529" spans="1:26" ht="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</row>
    <row r="530" spans="1:26" ht="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</row>
    <row r="531" spans="1:26" ht="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</row>
    <row r="532" spans="1:26" ht="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</row>
    <row r="533" spans="1:26" ht="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</row>
    <row r="534" spans="1:26" ht="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</row>
    <row r="535" spans="1:26" ht="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</row>
    <row r="536" spans="1:26" ht="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</row>
    <row r="537" spans="1:26" ht="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</row>
    <row r="538" spans="1:26" ht="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</row>
    <row r="539" spans="1:26" ht="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</row>
    <row r="540" spans="1:26" ht="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</row>
    <row r="541" spans="1:26" ht="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</row>
    <row r="542" spans="1:26" ht="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</row>
    <row r="543" spans="1:26" ht="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</row>
    <row r="544" spans="1:26" ht="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</row>
    <row r="545" spans="1:26" ht="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</row>
    <row r="546" spans="1:26" ht="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</row>
    <row r="547" spans="1:26" ht="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</row>
    <row r="548" spans="1:26" ht="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</row>
    <row r="549" spans="1:26" ht="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</row>
    <row r="550" spans="1:26" ht="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</row>
    <row r="551" spans="1:26" ht="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</row>
    <row r="552" spans="1:26" ht="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</row>
    <row r="553" spans="1:26" ht="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</row>
    <row r="554" spans="1:26" ht="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</row>
    <row r="555" spans="1:26" ht="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</row>
    <row r="556" spans="1:26" ht="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</row>
    <row r="557" spans="1:26" ht="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</row>
    <row r="558" spans="1:26" ht="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</row>
    <row r="559" spans="1:26" ht="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</row>
    <row r="560" spans="1:26" ht="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</row>
    <row r="561" spans="1:26" ht="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</row>
    <row r="562" spans="1:26" ht="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</row>
    <row r="563" spans="1:26" ht="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</row>
    <row r="564" spans="1:26" ht="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</row>
    <row r="565" spans="1:26" ht="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</row>
    <row r="566" spans="1:26" ht="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</row>
    <row r="567" spans="1:26" ht="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</row>
    <row r="568" spans="1:26" ht="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</row>
    <row r="569" spans="1:26" ht="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</row>
    <row r="570" spans="1:26" ht="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</row>
    <row r="571" spans="1:26" ht="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</row>
    <row r="572" spans="1:26" ht="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</row>
    <row r="573" spans="1:26" ht="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</row>
    <row r="574" spans="1:26" ht="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</row>
    <row r="575" spans="1:26" ht="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</row>
    <row r="576" spans="1:26" ht="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</row>
    <row r="577" spans="1:26" ht="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</row>
    <row r="578" spans="1:26" ht="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</row>
    <row r="579" spans="1:26" ht="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</row>
    <row r="580" spans="1:26" ht="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</row>
    <row r="581" spans="1:26" ht="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</row>
    <row r="582" spans="1:26" ht="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</row>
    <row r="583" spans="1:26" ht="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</row>
    <row r="584" spans="1:26" ht="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</row>
    <row r="585" spans="1:26" ht="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</row>
    <row r="586" spans="1:26" ht="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</row>
    <row r="587" spans="1:26" ht="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</row>
    <row r="588" spans="1:26" ht="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</row>
    <row r="589" spans="1:26" ht="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</row>
    <row r="590" spans="1:26" ht="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</row>
    <row r="591" spans="1:26" ht="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</row>
    <row r="592" spans="1:26" ht="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</row>
    <row r="593" spans="1:26" ht="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</row>
    <row r="594" spans="1:26" ht="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</row>
    <row r="595" spans="1:26" ht="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</row>
    <row r="596" spans="1:26" ht="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</row>
    <row r="597" spans="1:26" ht="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</row>
    <row r="598" spans="1:26" ht="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</row>
    <row r="599" spans="1:26" ht="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</row>
    <row r="600" spans="1:26" ht="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</row>
    <row r="601" spans="1:26" ht="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</row>
    <row r="602" spans="1:26" ht="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</row>
    <row r="603" spans="1:26" ht="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</row>
    <row r="604" spans="1:26" ht="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</row>
    <row r="605" spans="1:26" ht="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</row>
    <row r="606" spans="1:26" ht="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</row>
    <row r="607" spans="1:26" ht="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</row>
    <row r="608" spans="1:26" ht="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</row>
    <row r="609" spans="1:26" ht="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</row>
    <row r="610" spans="1:26" ht="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</row>
    <row r="611" spans="1:26" ht="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</row>
    <row r="612" spans="1:26" ht="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</row>
    <row r="613" spans="1:26" ht="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</row>
    <row r="614" spans="1:26" ht="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</row>
    <row r="615" spans="1:26" ht="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</row>
    <row r="616" spans="1:26" ht="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</row>
    <row r="617" spans="1:26" ht="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</row>
    <row r="618" spans="1:26" ht="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</row>
    <row r="619" spans="1:26" ht="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</row>
    <row r="620" spans="1:26" ht="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</row>
    <row r="621" spans="1:26" ht="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</row>
    <row r="622" spans="1:26" ht="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</row>
    <row r="623" spans="1:26" ht="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</row>
    <row r="624" spans="1:26" ht="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</row>
    <row r="625" spans="1:26" ht="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</row>
    <row r="626" spans="1:26" ht="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</row>
    <row r="627" spans="1:26" ht="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</row>
    <row r="628" spans="1:26" ht="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</row>
    <row r="629" spans="1:26" ht="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</row>
    <row r="630" spans="1:26" ht="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</row>
    <row r="631" spans="1:26" ht="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</row>
    <row r="632" spans="1:26" ht="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</row>
    <row r="633" spans="1:26" ht="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</row>
    <row r="634" spans="1:26" ht="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</row>
    <row r="635" spans="1:26" ht="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</row>
    <row r="636" spans="1:26" ht="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</row>
    <row r="637" spans="1:26" ht="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</row>
    <row r="638" spans="1:26" ht="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</row>
    <row r="639" spans="1:26" ht="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</row>
    <row r="640" spans="1:26" ht="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</row>
    <row r="641" spans="1:26" ht="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</row>
    <row r="642" spans="1:26" ht="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</row>
    <row r="643" spans="1:26" ht="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</row>
    <row r="644" spans="1:26" ht="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</row>
    <row r="645" spans="1:26" ht="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</row>
    <row r="646" spans="1:26" ht="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</row>
    <row r="647" spans="1:26" ht="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</row>
    <row r="648" spans="1:26" ht="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</row>
    <row r="649" spans="1:26" ht="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</row>
    <row r="650" spans="1:26" ht="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</row>
    <row r="651" spans="1:26" ht="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</row>
    <row r="652" spans="1:26" ht="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</row>
    <row r="653" spans="1:26" ht="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</row>
    <row r="654" spans="1:26" ht="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</row>
    <row r="655" spans="1:26" ht="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</row>
    <row r="656" spans="1:26" ht="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</row>
    <row r="657" spans="1:26" ht="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</row>
    <row r="658" spans="1:26" ht="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</row>
    <row r="659" spans="1:26" ht="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</row>
    <row r="660" spans="1:26" ht="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</row>
    <row r="661" spans="1:26" ht="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</row>
    <row r="662" spans="1:26" ht="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</row>
    <row r="663" spans="1:26" ht="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</row>
    <row r="664" spans="1:26" ht="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</row>
    <row r="665" spans="1:26" ht="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</row>
    <row r="666" spans="1:26" ht="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</row>
    <row r="667" spans="1:26" ht="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</row>
    <row r="668" spans="1:26" ht="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</row>
    <row r="669" spans="1:26" ht="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</row>
    <row r="670" spans="1:26" ht="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</row>
    <row r="671" spans="1:26" ht="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</row>
    <row r="672" spans="1:26" ht="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</row>
    <row r="673" spans="1:26" ht="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</row>
    <row r="674" spans="1:26" ht="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</row>
    <row r="675" spans="1:26" ht="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</row>
    <row r="676" spans="1:26" ht="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</row>
    <row r="677" spans="1:26" ht="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</row>
    <row r="678" spans="1:26" ht="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</row>
    <row r="679" spans="1:26" ht="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</row>
    <row r="680" spans="1:26" ht="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</row>
    <row r="681" spans="1:26" ht="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</row>
    <row r="682" spans="1:26" ht="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</row>
    <row r="683" spans="1:26" ht="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</row>
    <row r="684" spans="1:26" ht="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</row>
    <row r="685" spans="1:26" ht="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</row>
    <row r="686" spans="1:26" ht="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</row>
    <row r="687" spans="1:26" ht="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</row>
    <row r="688" spans="1:26" ht="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</row>
    <row r="689" spans="1:26" ht="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</row>
    <row r="690" spans="1:26" ht="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</row>
    <row r="691" spans="1:26" ht="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</row>
    <row r="692" spans="1:26" ht="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</row>
    <row r="693" spans="1:26" ht="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</row>
    <row r="694" spans="1:26" ht="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</row>
    <row r="695" spans="1:26" ht="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</row>
    <row r="696" spans="1:26" ht="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</row>
    <row r="697" spans="1:26" ht="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</row>
    <row r="698" spans="1:26" ht="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</row>
    <row r="699" spans="1:26" ht="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</row>
    <row r="700" spans="1:26" ht="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</row>
    <row r="701" spans="1:26" ht="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</row>
    <row r="702" spans="1:26" ht="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</row>
    <row r="703" spans="1:26" ht="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</row>
    <row r="704" spans="1:26" ht="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</row>
    <row r="705" spans="1:26" ht="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</row>
    <row r="706" spans="1:26" ht="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</row>
    <row r="707" spans="1:26" ht="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</row>
    <row r="708" spans="1:26" ht="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</row>
    <row r="709" spans="1:26" ht="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</row>
    <row r="710" spans="1:26" ht="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</row>
    <row r="711" spans="1:26" ht="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</row>
    <row r="712" spans="1:26" ht="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</row>
    <row r="713" spans="1:26" ht="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</row>
    <row r="714" spans="1:26" ht="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</row>
    <row r="715" spans="1:26" ht="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</row>
    <row r="716" spans="1:26" ht="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</row>
    <row r="717" spans="1:26" ht="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</row>
    <row r="718" spans="1:26" ht="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</row>
    <row r="719" spans="1:26" ht="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</row>
    <row r="720" spans="1:26" ht="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</row>
    <row r="721" spans="1:26" ht="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</row>
    <row r="722" spans="1:26" ht="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</row>
    <row r="723" spans="1:26" ht="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</row>
    <row r="724" spans="1:26" ht="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</row>
    <row r="725" spans="1:26" ht="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</row>
    <row r="726" spans="1:26" ht="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</row>
    <row r="727" spans="1:26" ht="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</row>
    <row r="728" spans="1:26" ht="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</row>
    <row r="729" spans="1:26" ht="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</row>
    <row r="730" spans="1:26" ht="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</row>
    <row r="731" spans="1:26" ht="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</row>
    <row r="732" spans="1:26" ht="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</row>
    <row r="733" spans="1:26" ht="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</row>
    <row r="734" spans="1:26" ht="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</row>
    <row r="735" spans="1:26" ht="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</row>
    <row r="736" spans="1:26" ht="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</row>
    <row r="737" spans="1:26" ht="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</row>
    <row r="738" spans="1:26" ht="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</row>
    <row r="739" spans="1:26" ht="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</row>
    <row r="740" spans="1:26" ht="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</row>
    <row r="741" spans="1:26" ht="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</row>
    <row r="742" spans="1:26" ht="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</row>
    <row r="743" spans="1:26" ht="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</row>
    <row r="744" spans="1:26" ht="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</row>
    <row r="745" spans="1:26" ht="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</row>
    <row r="746" spans="1:26" ht="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</row>
    <row r="747" spans="1:26" ht="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</row>
    <row r="748" spans="1:26" ht="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</row>
    <row r="749" spans="1:26" ht="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</row>
    <row r="750" spans="1:26" ht="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</row>
    <row r="751" spans="1:26" ht="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</row>
    <row r="752" spans="1:26" ht="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</row>
    <row r="753" spans="1:26" ht="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</row>
    <row r="754" spans="1:26" ht="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</row>
    <row r="755" spans="1:26" ht="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</row>
    <row r="756" spans="1:26" ht="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</row>
    <row r="757" spans="1:26" ht="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</row>
    <row r="758" spans="1:26" ht="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</row>
    <row r="759" spans="1:26" ht="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</row>
    <row r="760" spans="1:26" ht="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</row>
    <row r="761" spans="1:26" ht="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</row>
    <row r="762" spans="1:26" ht="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</row>
    <row r="763" spans="1:26" ht="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</row>
    <row r="764" spans="1:26" ht="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</row>
    <row r="765" spans="1:26" ht="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</row>
    <row r="766" spans="1:26" ht="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</row>
    <row r="767" spans="1:26" ht="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</row>
    <row r="768" spans="1:26" ht="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</row>
    <row r="769" spans="1:26" ht="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</row>
    <row r="770" spans="1:26" ht="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</row>
    <row r="771" spans="1:26" ht="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</row>
    <row r="772" spans="1:26" ht="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</row>
    <row r="773" spans="1:26" ht="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</row>
    <row r="774" spans="1:26" ht="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</row>
    <row r="775" spans="1:26" ht="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</row>
    <row r="776" spans="1:26" ht="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</row>
    <row r="777" spans="1:26" ht="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</row>
    <row r="778" spans="1:26" ht="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</row>
    <row r="779" spans="1:26" ht="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</row>
    <row r="780" spans="1:26" ht="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</row>
    <row r="781" spans="1:26" ht="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</row>
    <row r="782" spans="1:26" ht="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</row>
    <row r="783" spans="1:26" ht="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</row>
    <row r="784" spans="1:26" ht="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</row>
    <row r="785" spans="1:26" ht="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</row>
    <row r="786" spans="1:26" ht="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</row>
    <row r="787" spans="1:26" ht="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</row>
    <row r="788" spans="1:26" ht="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</row>
    <row r="789" spans="1:26" ht="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</row>
    <row r="790" spans="1:26" ht="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</row>
    <row r="791" spans="1:26" ht="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</row>
    <row r="792" spans="1:26" ht="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</row>
    <row r="793" spans="1:26" ht="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</row>
    <row r="794" spans="1:26" ht="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</row>
    <row r="795" spans="1:26" ht="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</row>
    <row r="796" spans="1:26" ht="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</row>
    <row r="797" spans="1:26" ht="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</row>
    <row r="798" spans="1:26" ht="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</row>
    <row r="799" spans="1:26" ht="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</row>
    <row r="800" spans="1:26" ht="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</row>
    <row r="801" spans="1:26" ht="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</row>
    <row r="802" spans="1:26" ht="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</row>
    <row r="803" spans="1:26" ht="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</row>
    <row r="804" spans="1:26" ht="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</row>
    <row r="805" spans="1:26" ht="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</row>
    <row r="806" spans="1:26" ht="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</row>
    <row r="807" spans="1:26" ht="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</row>
    <row r="808" spans="1:26" ht="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</row>
    <row r="809" spans="1:26" ht="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</row>
    <row r="810" spans="1:26" ht="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</row>
    <row r="811" spans="1:26" ht="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</row>
    <row r="812" spans="1:26" ht="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</row>
    <row r="813" spans="1:26" ht="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</row>
    <row r="814" spans="1:26" ht="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</row>
    <row r="815" spans="1:26" ht="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</row>
    <row r="816" spans="1:26" ht="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</row>
    <row r="817" spans="1:26" ht="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</row>
    <row r="818" spans="1:26" ht="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</row>
    <row r="819" spans="1:26" ht="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</row>
    <row r="820" spans="1:26" ht="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</row>
    <row r="821" spans="1:26" ht="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</row>
    <row r="822" spans="1:26" ht="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</row>
    <row r="823" spans="1:26" ht="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</row>
    <row r="824" spans="1:26" ht="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</row>
    <row r="825" spans="1:26" ht="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</row>
    <row r="826" spans="1:26" ht="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</row>
    <row r="827" spans="1:26" ht="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</row>
    <row r="828" spans="1:26" ht="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</row>
    <row r="829" spans="1:26" ht="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</row>
    <row r="830" spans="1:26" ht="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</row>
    <row r="831" spans="1:26" ht="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</row>
    <row r="832" spans="1:26" ht="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</row>
    <row r="833" spans="1:26" ht="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</row>
    <row r="834" spans="1:26" ht="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</row>
    <row r="835" spans="1:26" ht="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</row>
    <row r="836" spans="1:26" ht="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</row>
    <row r="837" spans="1:26" ht="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</row>
    <row r="838" spans="1:26" ht="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</row>
    <row r="839" spans="1:26" ht="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</row>
    <row r="840" spans="1:26" ht="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</row>
    <row r="841" spans="1:26" ht="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</row>
    <row r="842" spans="1:26" ht="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</row>
    <row r="843" spans="1:26" ht="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</row>
    <row r="844" spans="1:26" ht="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</row>
    <row r="845" spans="1:26" ht="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</row>
    <row r="846" spans="1:26" ht="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</row>
    <row r="847" spans="1:26" ht="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</row>
    <row r="848" spans="1:26" ht="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</row>
    <row r="849" spans="1:26" ht="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</row>
    <row r="850" spans="1:26" ht="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</row>
    <row r="851" spans="1:26" ht="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</row>
    <row r="852" spans="1:26" ht="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</row>
    <row r="853" spans="1:26" ht="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</row>
    <row r="854" spans="1:26" ht="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</row>
    <row r="855" spans="1:26" ht="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</row>
    <row r="856" spans="1:26" ht="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</row>
    <row r="857" spans="1:26" ht="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</row>
    <row r="858" spans="1:26" ht="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</row>
    <row r="859" spans="1:26" ht="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</row>
    <row r="860" spans="1:26" ht="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</row>
    <row r="861" spans="1:26" ht="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</row>
    <row r="862" spans="1:26" ht="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</row>
    <row r="863" spans="1:26" ht="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</row>
    <row r="864" spans="1:26" ht="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</row>
    <row r="865" spans="1:26" ht="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</row>
    <row r="866" spans="1:26" ht="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</row>
    <row r="867" spans="1:26" ht="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</row>
    <row r="868" spans="1:26" ht="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</row>
    <row r="869" spans="1:26" ht="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</row>
    <row r="870" spans="1:26" ht="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</row>
    <row r="871" spans="1:26" ht="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</row>
    <row r="872" spans="1:26" ht="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</row>
    <row r="873" spans="1:26" ht="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</row>
    <row r="874" spans="1:26" ht="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</row>
    <row r="875" spans="1:26" ht="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</row>
    <row r="876" spans="1:26" ht="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</row>
    <row r="877" spans="1:26" ht="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</row>
    <row r="878" spans="1:26" ht="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</row>
    <row r="879" spans="1:26" ht="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</row>
    <row r="880" spans="1:26" ht="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</row>
    <row r="881" spans="1:26" ht="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</row>
    <row r="882" spans="1:26" ht="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</row>
    <row r="883" spans="1:26" ht="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</row>
    <row r="884" spans="1:26" ht="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</row>
    <row r="885" spans="1:26" ht="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</row>
    <row r="886" spans="1:26" ht="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</row>
    <row r="887" spans="1:26" ht="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</row>
    <row r="888" spans="1:26" ht="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</row>
    <row r="889" spans="1:26" ht="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</row>
    <row r="890" spans="1:26" ht="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</row>
    <row r="891" spans="1:26" ht="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</row>
    <row r="892" spans="1:26" ht="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</row>
    <row r="893" spans="1:26" ht="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</row>
    <row r="894" spans="1:26" ht="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</row>
    <row r="895" spans="1:26" ht="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</row>
    <row r="896" spans="1:26" ht="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</row>
    <row r="897" spans="1:26" ht="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</row>
    <row r="898" spans="1:26" ht="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</row>
    <row r="899" spans="1:26" ht="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</row>
    <row r="900" spans="1:26" ht="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</row>
    <row r="901" spans="1:26" ht="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</row>
    <row r="902" spans="1:26" ht="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</row>
    <row r="903" spans="1:26" ht="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</row>
    <row r="904" spans="1:26" ht="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</row>
    <row r="905" spans="1:26" ht="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</row>
    <row r="906" spans="1:26" ht="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</row>
    <row r="907" spans="1:26" ht="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</row>
    <row r="908" spans="1:26" ht="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</row>
    <row r="909" spans="1:26" ht="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</row>
    <row r="910" spans="1:26" ht="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</row>
    <row r="911" spans="1:26" ht="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</row>
    <row r="912" spans="1:26" ht="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</row>
    <row r="913" spans="1:26" ht="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</row>
    <row r="914" spans="1:26" ht="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</row>
    <row r="915" spans="1:26" ht="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</row>
    <row r="916" spans="1:26" ht="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</row>
    <row r="917" spans="1:26" ht="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</row>
    <row r="918" spans="1:26" ht="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</row>
    <row r="919" spans="1:26" ht="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</row>
    <row r="920" spans="1:26" ht="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</row>
    <row r="921" spans="1:26" ht="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</row>
    <row r="922" spans="1:26" ht="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</row>
    <row r="923" spans="1:26" ht="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</row>
    <row r="924" spans="1:26" ht="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</row>
    <row r="925" spans="1:26" ht="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</row>
    <row r="926" spans="1:26" ht="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</row>
    <row r="927" spans="1:26" ht="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</row>
    <row r="928" spans="1:26" ht="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</row>
    <row r="929" spans="1:26" ht="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</row>
    <row r="930" spans="1:26" ht="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</row>
    <row r="931" spans="1:26" ht="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</row>
    <row r="932" spans="1:26" ht="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</row>
    <row r="933" spans="1:26" ht="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</row>
    <row r="934" spans="1:26" ht="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</row>
    <row r="935" spans="1:26" ht="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</row>
    <row r="936" spans="1:26" ht="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</row>
    <row r="937" spans="1:26" ht="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</row>
    <row r="938" spans="1:26" ht="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</row>
    <row r="939" spans="1:26" ht="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</row>
    <row r="940" spans="1:26" ht="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</row>
    <row r="941" spans="1:26" ht="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</row>
    <row r="942" spans="1:26" ht="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</row>
    <row r="943" spans="1:26" ht="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</row>
    <row r="944" spans="1:26" ht="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</row>
    <row r="945" spans="1:26" ht="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</row>
    <row r="946" spans="1:26" ht="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</row>
    <row r="947" spans="1:26" ht="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</row>
    <row r="948" spans="1:26" ht="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</row>
    <row r="949" spans="1:26" ht="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</row>
    <row r="950" spans="1:26" ht="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</row>
    <row r="951" spans="1:26" ht="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</row>
    <row r="952" spans="1:26" ht="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</row>
    <row r="953" spans="1:26" ht="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</row>
    <row r="954" spans="1:26" ht="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</row>
    <row r="955" spans="1:26" ht="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</row>
    <row r="956" spans="1:26" ht="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</row>
    <row r="957" spans="1:26" ht="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</row>
    <row r="958" spans="1:26" ht="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</row>
    <row r="959" spans="1:26" ht="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</row>
    <row r="960" spans="1:26" ht="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</row>
    <row r="961" spans="1:26" ht="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</row>
    <row r="962" spans="1:26" ht="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</row>
    <row r="963" spans="1:26" ht="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</row>
    <row r="964" spans="1:26" ht="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</row>
    <row r="965" spans="1:26" ht="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</row>
    <row r="966" spans="1:26" ht="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</row>
    <row r="967" spans="1:26" ht="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</row>
    <row r="968" spans="1:26" ht="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</row>
    <row r="969" spans="1:26" ht="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</row>
    <row r="970" spans="1:26" ht="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</row>
    <row r="971" spans="1:26" ht="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</row>
    <row r="972" spans="1:26" ht="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</row>
    <row r="973" spans="1:26" ht="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</row>
    <row r="974" spans="1:26" ht="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</row>
    <row r="975" spans="1:26" ht="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</row>
    <row r="976" spans="1:26" ht="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</row>
    <row r="977" spans="1:26" ht="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</row>
    <row r="978" spans="1:26" ht="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</row>
    <row r="979" spans="1:26" ht="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</row>
    <row r="980" spans="1:26" ht="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</row>
    <row r="981" spans="1:26" ht="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</row>
    <row r="982" spans="1:26" ht="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</row>
    <row r="983" spans="1:26" ht="15.75" customHeight="1" thickBo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</row>
  </sheetData>
  <sheetProtection algorithmName="SHA-512" hashValue="AYuDCIYMfjPbLen2Qcov+ss7z9DwvZhfOyHR4HQQtDXC18LDhuJOm30rBltvyk5Qj02kOPlIMoBHVJQSMvQyKQ==" saltValue="NbIk814mQR0p1PgQBR4uAw==" spinCount="100000" sheet="1" objects="1" scenarios="1" selectLockedCells="1"/>
  <mergeCells count="11">
    <mergeCell ref="B1:C2"/>
    <mergeCell ref="D1:D2"/>
    <mergeCell ref="F1:G2"/>
    <mergeCell ref="H1:H2"/>
    <mergeCell ref="L1:L2"/>
    <mergeCell ref="F11:G12"/>
    <mergeCell ref="H11:H12"/>
    <mergeCell ref="F8:G9"/>
    <mergeCell ref="H8:H9"/>
    <mergeCell ref="F5:G6"/>
    <mergeCell ref="H5:H6"/>
  </mergeCells>
  <conditionalFormatting sqref="H1:H2">
    <cfRule type="cellIs" dxfId="16" priority="7" operator="greaterThan">
      <formula>0</formula>
    </cfRule>
    <cfRule type="cellIs" dxfId="15" priority="8" operator="lessThan">
      <formula>0</formula>
    </cfRule>
  </conditionalFormatting>
  <conditionalFormatting sqref="H8:H9"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5" right="0.75" top="1" bottom="1" header="0.5" footer="0.5"/>
  <pageSetup paperSize="9" orientation="portrait" horizontalDpi="0" verticalDpi="0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EQUITY SEGMENT</vt:lpstr>
      <vt:lpstr>F&amp;O SEGMENT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RAGHAV</dc:creator>
  <cp:lastModifiedBy>Microsoft Office User</cp:lastModifiedBy>
  <dcterms:created xsi:type="dcterms:W3CDTF">2023-08-03T05:18:44Z</dcterms:created>
  <dcterms:modified xsi:type="dcterms:W3CDTF">2023-08-08T09:42:10Z</dcterms:modified>
</cp:coreProperties>
</file>